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4.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100"/>
  </bookViews>
  <sheets>
    <sheet name="Impressum" sheetId="51" r:id="rId1"/>
    <sheet name="Zeichenerklärung" sheetId="52" r:id="rId2"/>
    <sheet name="Inhaltsverzeichnis" sheetId="15" r:id="rId3"/>
    <sheet name="Vorbemerkungen" sheetId="16" r:id="rId4"/>
    <sheet name="Meldeverfahren" sheetId="36" r:id="rId5"/>
    <sheet name="Abkürzungen" sheetId="18" r:id="rId6"/>
    <sheet name="Tabelle1" sheetId="1" state="hidden" r:id="rId7"/>
    <sheet name="Grafik 1a" sheetId="37" r:id="rId8"/>
    <sheet name="Grafik 1b" sheetId="39" r:id="rId9"/>
    <sheet name="Grafik 2a" sheetId="40" r:id="rId10"/>
    <sheet name="Grafik 2b" sheetId="42" r:id="rId11"/>
    <sheet name="Grafik 3" sheetId="44" r:id="rId12"/>
    <sheet name="Grafik 4" sheetId="47" r:id="rId13"/>
    <sheet name="Grafik 5" sheetId="48" r:id="rId14"/>
    <sheet name="Grafik 6 und 7" sheetId="50" r:id="rId15"/>
    <sheet name="Tab1" sheetId="19" r:id="rId16"/>
    <sheet name="Tab2" sheetId="20" r:id="rId17"/>
    <sheet name="Tab3" sheetId="21" r:id="rId18"/>
    <sheet name="Tab4" sheetId="22" r:id="rId19"/>
    <sheet name="Tab5" sheetId="23" r:id="rId20"/>
    <sheet name="Tab6" sheetId="24" r:id="rId21"/>
    <sheet name="Tab7" sheetId="25" r:id="rId22"/>
    <sheet name="Tab8" sheetId="26" r:id="rId23"/>
    <sheet name="Tab9" sheetId="27" r:id="rId24"/>
    <sheet name="Tab10" sheetId="28" r:id="rId25"/>
  </sheets>
  <definedNames>
    <definedName name="_xlnm.Print_Area" localSheetId="5">Abkürzungen!$A$1:$G$56</definedName>
    <definedName name="_xlnm.Print_Area" localSheetId="20">'Tab6'!$A$1:$Z$57</definedName>
    <definedName name="_xlnm.Print_Area" localSheetId="21">'Tab7'!$A$1:$Z$59</definedName>
    <definedName name="Z_2841C190_85C1_4C33_946E_450D3D01C503_.wvu.PrintArea" localSheetId="5" hidden="1">Abkürzungen!$A$1:$G$56</definedName>
    <definedName name="Z_2841C190_85C1_4C33_946E_450D3D01C503_.wvu.PrintArea" localSheetId="15" hidden="1">'Tab1'!$A$1:$AF$87,'Tab1'!$A$116:$U$171</definedName>
    <definedName name="Z_2841C190_85C1_4C33_946E_450D3D01C503_.wvu.PrintArea" localSheetId="24" hidden="1">'Tab10'!$A$1:$V$55</definedName>
    <definedName name="Z_2841C190_85C1_4C33_946E_450D3D01C503_.wvu.PrintArea" localSheetId="16" hidden="1">'Tab2'!$A$1:$AF$87,'Tab2'!$A$116:$U$171</definedName>
    <definedName name="Z_2841C190_85C1_4C33_946E_450D3D01C503_.wvu.PrintArea" localSheetId="17" hidden="1">'Tab3'!$A$1:$J$193</definedName>
    <definedName name="Z_2841C190_85C1_4C33_946E_450D3D01C503_.wvu.PrintArea" localSheetId="18" hidden="1">'Tab4'!$B$1:$U$175</definedName>
    <definedName name="Z_2841C190_85C1_4C33_946E_450D3D01C503_.wvu.PrintArea" localSheetId="19" hidden="1">'Tab5'!$A$1:$G$78</definedName>
    <definedName name="Z_2841C190_85C1_4C33_946E_450D3D01C503_.wvu.PrintArea" localSheetId="20" hidden="1">'Tab6'!$B$1:$V$57</definedName>
    <definedName name="Z_2841C190_85C1_4C33_946E_450D3D01C503_.wvu.PrintArea" localSheetId="21" hidden="1">'Tab7'!$B$1:$V$58</definedName>
    <definedName name="Z_2841C190_85C1_4C33_946E_450D3D01C503_.wvu.PrintArea" localSheetId="22" hidden="1">'Tab8'!$A$1:$V$55</definedName>
    <definedName name="Z_2841C190_85C1_4C33_946E_450D3D01C503_.wvu.PrintArea" localSheetId="23" hidden="1">'Tab9'!$A$1:$V$55</definedName>
    <definedName name="Z_2841C190_85C1_4C33_946E_450D3D01C503_.wvu.PrintArea" localSheetId="3" hidden="1">Vorbemerkungen!$A$1:$C$268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24" i="22" l="1"/>
  <c r="AD124" i="22"/>
  <c r="AC124" i="22"/>
  <c r="AB124" i="22"/>
  <c r="AA124" i="22"/>
  <c r="Z124" i="22"/>
  <c r="Y124" i="22"/>
  <c r="X124" i="22"/>
  <c r="W124" i="22"/>
  <c r="V124" i="22"/>
  <c r="U124" i="22"/>
  <c r="T124" i="22"/>
  <c r="S124" i="22"/>
  <c r="R124" i="22"/>
  <c r="Q124" i="22"/>
  <c r="P124" i="22"/>
  <c r="O124" i="22"/>
  <c r="N124" i="22"/>
  <c r="M124" i="22"/>
  <c r="L124" i="22"/>
  <c r="K124" i="22"/>
  <c r="J124" i="22"/>
  <c r="I124" i="22"/>
  <c r="H124" i="22"/>
  <c r="G124" i="22"/>
  <c r="F124" i="22"/>
  <c r="E124" i="22"/>
  <c r="D124" i="22"/>
  <c r="C124" i="22"/>
  <c r="A81" i="1" l="1"/>
  <c r="A68" i="1"/>
  <c r="A55" i="1"/>
  <c r="A28" i="1"/>
  <c r="A1" i="1"/>
  <c r="P137" i="22" l="1"/>
  <c r="S77" i="23" l="1"/>
  <c r="R77" i="23"/>
  <c r="Q77" i="23"/>
  <c r="P77" i="23"/>
  <c r="O77" i="23"/>
  <c r="N77" i="23"/>
  <c r="M77" i="23"/>
  <c r="L77" i="23"/>
  <c r="K77" i="23"/>
  <c r="J77" i="23"/>
  <c r="I77" i="23"/>
  <c r="H77" i="23"/>
  <c r="G77" i="23"/>
  <c r="F77" i="23"/>
  <c r="E77" i="23"/>
  <c r="S76" i="23"/>
  <c r="R76" i="23"/>
  <c r="Q76" i="23"/>
  <c r="P76" i="23"/>
  <c r="O76" i="23"/>
  <c r="N76" i="23"/>
  <c r="M76" i="23"/>
  <c r="L76" i="23"/>
  <c r="K76" i="23"/>
  <c r="J76" i="23"/>
  <c r="I76" i="23"/>
  <c r="H76" i="23"/>
  <c r="G76" i="23"/>
  <c r="F76" i="23"/>
  <c r="E76" i="23"/>
  <c r="S75" i="23"/>
  <c r="R75" i="23"/>
  <c r="Q75" i="23"/>
  <c r="P75" i="23"/>
  <c r="O75" i="23"/>
  <c r="N75" i="23"/>
  <c r="M75" i="23"/>
  <c r="L75" i="23"/>
  <c r="K75" i="23"/>
  <c r="J75" i="23"/>
  <c r="I75" i="23"/>
  <c r="H75" i="23"/>
  <c r="G75" i="23"/>
  <c r="F75" i="23"/>
  <c r="E75" i="23"/>
  <c r="S74" i="23"/>
  <c r="R74" i="23"/>
  <c r="Q74" i="23"/>
  <c r="P74" i="23"/>
  <c r="O74" i="23"/>
  <c r="N74" i="23"/>
  <c r="M74" i="23"/>
  <c r="L74" i="23"/>
  <c r="K74" i="23"/>
  <c r="J74" i="23"/>
  <c r="I74" i="23"/>
  <c r="H74" i="23"/>
  <c r="G74" i="23"/>
  <c r="F74" i="23"/>
  <c r="E74" i="23"/>
  <c r="S73" i="23"/>
  <c r="R73" i="23"/>
  <c r="Q73" i="23"/>
  <c r="P73" i="23"/>
  <c r="O73" i="23"/>
  <c r="N73" i="23"/>
  <c r="M73" i="23"/>
  <c r="L73" i="23"/>
  <c r="K73" i="23"/>
  <c r="J73" i="23"/>
  <c r="I73" i="23"/>
  <c r="H73" i="23"/>
  <c r="G73" i="23"/>
  <c r="F73" i="23"/>
  <c r="E73" i="23"/>
  <c r="S72" i="23"/>
  <c r="R72" i="23"/>
  <c r="Q72" i="23"/>
  <c r="P72" i="23"/>
  <c r="O72" i="23"/>
  <c r="N72" i="23"/>
  <c r="M72" i="23"/>
  <c r="L72" i="23"/>
  <c r="K72" i="23"/>
  <c r="J72" i="23"/>
  <c r="I72" i="23"/>
  <c r="H72" i="23"/>
  <c r="G72" i="23"/>
  <c r="F72" i="23"/>
  <c r="E72" i="23"/>
  <c r="S71" i="23"/>
  <c r="R71" i="23"/>
  <c r="Q71" i="23"/>
  <c r="P71" i="23"/>
  <c r="O71" i="23"/>
  <c r="N71" i="23"/>
  <c r="M71" i="23"/>
  <c r="L71" i="23"/>
  <c r="K71" i="23"/>
  <c r="J71" i="23"/>
  <c r="I71" i="23"/>
  <c r="H71" i="23"/>
  <c r="G71" i="23"/>
  <c r="F71" i="23"/>
  <c r="E71" i="23"/>
  <c r="S70" i="23"/>
  <c r="R70" i="23"/>
  <c r="Q70" i="23"/>
  <c r="P70" i="23"/>
  <c r="O70" i="23"/>
  <c r="N70" i="23"/>
  <c r="M70" i="23"/>
  <c r="L70" i="23"/>
  <c r="K70" i="23"/>
  <c r="J70" i="23"/>
  <c r="I70" i="23"/>
  <c r="H70" i="23"/>
  <c r="G70" i="23"/>
  <c r="F70" i="23"/>
  <c r="E70" i="23"/>
  <c r="S69" i="23"/>
  <c r="R69" i="23"/>
  <c r="Q69" i="23"/>
  <c r="P69" i="23"/>
  <c r="O69" i="23"/>
  <c r="N69" i="23"/>
  <c r="M69" i="23"/>
  <c r="L69" i="23"/>
  <c r="K69" i="23"/>
  <c r="J69" i="23"/>
  <c r="I69" i="23"/>
  <c r="H69" i="23"/>
  <c r="G69" i="23"/>
  <c r="F69" i="23"/>
  <c r="E69" i="23"/>
  <c r="S68" i="23"/>
  <c r="R68" i="23"/>
  <c r="Q68" i="23"/>
  <c r="P68" i="23"/>
  <c r="O68" i="23"/>
  <c r="N68" i="23"/>
  <c r="M68" i="23"/>
  <c r="L68" i="23"/>
  <c r="K68" i="23"/>
  <c r="J68" i="23"/>
  <c r="I68" i="23"/>
  <c r="H68" i="23"/>
  <c r="G68" i="23"/>
  <c r="F68" i="23"/>
  <c r="E68" i="23"/>
  <c r="S67" i="23"/>
  <c r="R67" i="23"/>
  <c r="Q67" i="23"/>
  <c r="P67" i="23"/>
  <c r="O67" i="23"/>
  <c r="N67" i="23"/>
  <c r="M67" i="23"/>
  <c r="L67" i="23"/>
  <c r="K67" i="23"/>
  <c r="J67" i="23"/>
  <c r="I67" i="23"/>
  <c r="H67" i="23"/>
  <c r="G67" i="23"/>
  <c r="F67" i="23"/>
  <c r="E67" i="23"/>
  <c r="S66" i="23"/>
  <c r="R66" i="23"/>
  <c r="Q66" i="23"/>
  <c r="P66" i="23"/>
  <c r="O66" i="23"/>
  <c r="N66" i="23"/>
  <c r="M66" i="23"/>
  <c r="L66" i="23"/>
  <c r="K66" i="23"/>
  <c r="J66" i="23"/>
  <c r="I66" i="23"/>
  <c r="H66" i="23"/>
  <c r="G66" i="23"/>
  <c r="F66" i="23"/>
  <c r="E66" i="23"/>
  <c r="S65" i="23"/>
  <c r="R65" i="23"/>
  <c r="Q65" i="23"/>
  <c r="P65" i="23"/>
  <c r="O65" i="23"/>
  <c r="N65" i="23"/>
  <c r="M65" i="23"/>
  <c r="L65" i="23"/>
  <c r="K65" i="23"/>
  <c r="J65" i="23"/>
  <c r="I65" i="23"/>
  <c r="H65" i="23"/>
  <c r="G65" i="23"/>
  <c r="F65" i="23"/>
  <c r="E65" i="23"/>
  <c r="S64" i="23"/>
  <c r="R64" i="23"/>
  <c r="Q64" i="23"/>
  <c r="P64" i="23"/>
  <c r="O64" i="23"/>
  <c r="N64" i="23"/>
  <c r="M64" i="23"/>
  <c r="L64" i="23"/>
  <c r="K64" i="23"/>
  <c r="J64" i="23"/>
  <c r="I64" i="23"/>
  <c r="H64" i="23"/>
  <c r="G64" i="23"/>
  <c r="F64" i="23"/>
  <c r="E64" i="23"/>
  <c r="S63" i="23"/>
  <c r="R63" i="23"/>
  <c r="Q63" i="23"/>
  <c r="P63" i="23"/>
  <c r="O63" i="23"/>
  <c r="N63" i="23"/>
  <c r="M63" i="23"/>
  <c r="L63" i="23"/>
  <c r="K63" i="23"/>
  <c r="J63" i="23"/>
  <c r="I63" i="23"/>
  <c r="H63" i="23"/>
  <c r="G63" i="23"/>
  <c r="F63" i="23"/>
  <c r="E63" i="23"/>
  <c r="S62" i="23"/>
  <c r="R62" i="23"/>
  <c r="Q62" i="23"/>
  <c r="P62" i="23"/>
  <c r="O62" i="23"/>
  <c r="N62" i="23"/>
  <c r="M62" i="23"/>
  <c r="L62" i="23"/>
  <c r="K62" i="23"/>
  <c r="J62" i="23"/>
  <c r="I62" i="23"/>
  <c r="H62" i="23"/>
  <c r="G62" i="23"/>
  <c r="F62" i="23"/>
  <c r="E62" i="23"/>
  <c r="S61" i="23"/>
  <c r="R61" i="23"/>
  <c r="Q61" i="23"/>
  <c r="P61" i="23"/>
  <c r="O61" i="23"/>
  <c r="N61" i="23"/>
  <c r="M61" i="23"/>
  <c r="L61" i="23"/>
  <c r="K61" i="23"/>
  <c r="J61" i="23"/>
  <c r="I61" i="23"/>
  <c r="H61" i="23"/>
  <c r="G61" i="23"/>
  <c r="F61" i="23"/>
  <c r="E61" i="23"/>
  <c r="S60" i="23"/>
  <c r="R60" i="23"/>
  <c r="Q60" i="23"/>
  <c r="P60" i="23"/>
  <c r="O60" i="23"/>
  <c r="N60" i="23"/>
  <c r="M60" i="23"/>
  <c r="L60" i="23"/>
  <c r="K60" i="23"/>
  <c r="J60" i="23"/>
  <c r="I60" i="23"/>
  <c r="H60" i="23"/>
  <c r="G60" i="23"/>
  <c r="F60" i="23"/>
  <c r="E60" i="23"/>
  <c r="S59" i="23"/>
  <c r="R59" i="23"/>
  <c r="Q59" i="23"/>
  <c r="P59" i="23"/>
  <c r="O59" i="23"/>
  <c r="N59" i="23"/>
  <c r="M59" i="23"/>
  <c r="L59" i="23"/>
  <c r="K59" i="23"/>
  <c r="J59" i="23"/>
  <c r="I59" i="23"/>
  <c r="H59" i="23"/>
  <c r="G59" i="23"/>
  <c r="F59" i="23"/>
  <c r="E59" i="23"/>
  <c r="S58" i="23"/>
  <c r="R58" i="23"/>
  <c r="Q58" i="23"/>
  <c r="P58" i="23"/>
  <c r="O58" i="23"/>
  <c r="N58" i="23"/>
  <c r="M58" i="23"/>
  <c r="L58" i="23"/>
  <c r="K58" i="23"/>
  <c r="J58" i="23"/>
  <c r="I58" i="23"/>
  <c r="H58" i="23"/>
  <c r="G58" i="23"/>
  <c r="F58" i="23"/>
  <c r="E58" i="23"/>
  <c r="S57" i="23"/>
  <c r="R57" i="23"/>
  <c r="Q57" i="23"/>
  <c r="P57" i="23"/>
  <c r="O57" i="23"/>
  <c r="N57" i="23"/>
  <c r="M57" i="23"/>
  <c r="L57" i="23"/>
  <c r="K57" i="23"/>
  <c r="J57" i="23"/>
  <c r="I57" i="23"/>
  <c r="H57" i="23"/>
  <c r="G57" i="23"/>
  <c r="F57" i="23"/>
  <c r="E57" i="23"/>
  <c r="S56" i="23"/>
  <c r="R56" i="23"/>
  <c r="Q56" i="23"/>
  <c r="P56" i="23"/>
  <c r="O56" i="23"/>
  <c r="N56" i="23"/>
  <c r="M56" i="23"/>
  <c r="L56" i="23"/>
  <c r="K56" i="23"/>
  <c r="J56" i="23"/>
  <c r="I56" i="23"/>
  <c r="H56" i="23"/>
  <c r="G56" i="23"/>
  <c r="F56" i="23"/>
  <c r="E56" i="23"/>
  <c r="AE175" i="22"/>
  <c r="AD175" i="22"/>
  <c r="AC175" i="22"/>
  <c r="AB175" i="22"/>
  <c r="AA175" i="22"/>
  <c r="Z175" i="22"/>
  <c r="Y175" i="22"/>
  <c r="X175" i="22"/>
  <c r="W175" i="22"/>
  <c r="V175" i="22"/>
  <c r="U175" i="22"/>
  <c r="T175" i="22"/>
  <c r="S175" i="22"/>
  <c r="R175" i="22"/>
  <c r="Q175" i="22"/>
  <c r="P175" i="22"/>
  <c r="O175" i="22"/>
  <c r="N175" i="22"/>
  <c r="M175" i="22"/>
  <c r="L175" i="22"/>
  <c r="K175" i="22"/>
  <c r="J175" i="22"/>
  <c r="I175" i="22"/>
  <c r="H175" i="22"/>
  <c r="G175" i="22"/>
  <c r="F175" i="22"/>
  <c r="E175" i="22"/>
  <c r="D175" i="22"/>
  <c r="C175" i="22"/>
  <c r="AE174" i="22"/>
  <c r="AD174" i="22"/>
  <c r="AC174" i="22"/>
  <c r="AB174" i="22"/>
  <c r="AA174" i="22"/>
  <c r="Z174" i="22"/>
  <c r="Y174" i="22"/>
  <c r="X174" i="22"/>
  <c r="W174" i="22"/>
  <c r="V174" i="22"/>
  <c r="U174" i="22"/>
  <c r="T174" i="22"/>
  <c r="S174" i="22"/>
  <c r="R174" i="22"/>
  <c r="Q174" i="22"/>
  <c r="P174" i="22"/>
  <c r="O174" i="22"/>
  <c r="N174" i="22"/>
  <c r="M174" i="22"/>
  <c r="L174" i="22"/>
  <c r="K174" i="22"/>
  <c r="J174" i="22"/>
  <c r="I174" i="22"/>
  <c r="H174" i="22"/>
  <c r="G174" i="22"/>
  <c r="F174" i="22"/>
  <c r="E174" i="22"/>
  <c r="D174" i="22"/>
  <c r="C174" i="22"/>
  <c r="AE173" i="22"/>
  <c r="AD173" i="22"/>
  <c r="AC173" i="22"/>
  <c r="AB173" i="22"/>
  <c r="AA173" i="22"/>
  <c r="Z173" i="22"/>
  <c r="Y173" i="22"/>
  <c r="X173" i="22"/>
  <c r="W173" i="22"/>
  <c r="V173" i="22"/>
  <c r="U173" i="22"/>
  <c r="T173" i="22"/>
  <c r="S173" i="22"/>
  <c r="R173" i="22"/>
  <c r="Q173" i="22"/>
  <c r="P173" i="22"/>
  <c r="O173" i="22"/>
  <c r="N173" i="22"/>
  <c r="M173" i="22"/>
  <c r="L173" i="22"/>
  <c r="K173" i="22"/>
  <c r="J173" i="22"/>
  <c r="I173" i="22"/>
  <c r="H173" i="22"/>
  <c r="G173" i="22"/>
  <c r="F173" i="22"/>
  <c r="E173" i="22"/>
  <c r="D173" i="22"/>
  <c r="C173" i="22"/>
  <c r="AE172" i="22"/>
  <c r="AD172" i="22"/>
  <c r="AC172" i="22"/>
  <c r="AB172" i="22"/>
  <c r="AA172" i="22"/>
  <c r="Z172" i="22"/>
  <c r="Y172" i="22"/>
  <c r="X172" i="22"/>
  <c r="W172" i="22"/>
  <c r="V172" i="22"/>
  <c r="U172" i="22"/>
  <c r="T172" i="22"/>
  <c r="S172" i="22"/>
  <c r="R172" i="22"/>
  <c r="Q172" i="22"/>
  <c r="P172" i="22"/>
  <c r="O172" i="22"/>
  <c r="N172" i="22"/>
  <c r="M172" i="22"/>
  <c r="L172" i="22"/>
  <c r="K172" i="22"/>
  <c r="J172" i="22"/>
  <c r="I172" i="22"/>
  <c r="H172" i="22"/>
  <c r="G172" i="22"/>
  <c r="F172" i="22"/>
  <c r="E172" i="22"/>
  <c r="D172" i="22"/>
  <c r="C172" i="22"/>
  <c r="AE171" i="22"/>
  <c r="AD171" i="22"/>
  <c r="AC171" i="22"/>
  <c r="AB171" i="22"/>
  <c r="AA171" i="22"/>
  <c r="Z171" i="22"/>
  <c r="Y171" i="22"/>
  <c r="X171" i="22"/>
  <c r="W171" i="22"/>
  <c r="V171" i="22"/>
  <c r="U171" i="22"/>
  <c r="T171" i="22"/>
  <c r="S171" i="22"/>
  <c r="R171" i="22"/>
  <c r="Q171" i="22"/>
  <c r="P171" i="22"/>
  <c r="O171" i="22"/>
  <c r="N171" i="22"/>
  <c r="M171" i="22"/>
  <c r="L171" i="22"/>
  <c r="K171" i="22"/>
  <c r="J171" i="22"/>
  <c r="I171" i="22"/>
  <c r="H171" i="22"/>
  <c r="G171" i="22"/>
  <c r="F171" i="22"/>
  <c r="E171" i="22"/>
  <c r="D171" i="22"/>
  <c r="C171" i="22"/>
  <c r="AE170" i="22"/>
  <c r="AD170" i="22"/>
  <c r="AC170" i="22"/>
  <c r="AB170" i="22"/>
  <c r="AA170" i="22"/>
  <c r="Z170" i="22"/>
  <c r="Y170" i="22"/>
  <c r="X170" i="22"/>
  <c r="W170" i="22"/>
  <c r="V170" i="22"/>
  <c r="U170" i="22"/>
  <c r="T170" i="22"/>
  <c r="S170" i="22"/>
  <c r="R170" i="22"/>
  <c r="Q170" i="22"/>
  <c r="P170" i="22"/>
  <c r="O170" i="22"/>
  <c r="N170" i="22"/>
  <c r="M170" i="22"/>
  <c r="L170" i="22"/>
  <c r="K170" i="22"/>
  <c r="J170" i="22"/>
  <c r="I170" i="22"/>
  <c r="H170" i="22"/>
  <c r="G170" i="22"/>
  <c r="F170" i="22"/>
  <c r="E170" i="22"/>
  <c r="D170" i="22"/>
  <c r="C170" i="22"/>
  <c r="AE169" i="22"/>
  <c r="AD169" i="22"/>
  <c r="AC169" i="22"/>
  <c r="AB169" i="22"/>
  <c r="AA169" i="22"/>
  <c r="Z169" i="22"/>
  <c r="Y169" i="22"/>
  <c r="X169" i="22"/>
  <c r="W169" i="22"/>
  <c r="V169" i="22"/>
  <c r="U169" i="22"/>
  <c r="T169" i="22"/>
  <c r="S169" i="22"/>
  <c r="R169" i="22"/>
  <c r="Q169" i="22"/>
  <c r="P169" i="22"/>
  <c r="O169" i="22"/>
  <c r="N169" i="22"/>
  <c r="M169" i="22"/>
  <c r="L169" i="22"/>
  <c r="K169" i="22"/>
  <c r="J169" i="22"/>
  <c r="I169" i="22"/>
  <c r="H169" i="22"/>
  <c r="G169" i="22"/>
  <c r="F169" i="22"/>
  <c r="E169" i="22"/>
  <c r="D169" i="22"/>
  <c r="C169" i="22"/>
  <c r="AE168" i="22"/>
  <c r="AD168" i="22"/>
  <c r="AC168" i="22"/>
  <c r="AB168" i="22"/>
  <c r="AA168" i="22"/>
  <c r="Z168" i="22"/>
  <c r="Y168" i="22"/>
  <c r="X168" i="22"/>
  <c r="W168" i="22"/>
  <c r="V168" i="22"/>
  <c r="U168" i="22"/>
  <c r="T168" i="22"/>
  <c r="S168" i="22"/>
  <c r="R168" i="22"/>
  <c r="Q168" i="22"/>
  <c r="P168" i="22"/>
  <c r="O168" i="22"/>
  <c r="N168" i="22"/>
  <c r="M168" i="22"/>
  <c r="L168" i="22"/>
  <c r="K168" i="22"/>
  <c r="J168" i="22"/>
  <c r="I168" i="22"/>
  <c r="H168" i="22"/>
  <c r="G168" i="22"/>
  <c r="F168" i="22"/>
  <c r="E168" i="22"/>
  <c r="D168" i="22"/>
  <c r="C168" i="22"/>
  <c r="AE167" i="22"/>
  <c r="AD167" i="22"/>
  <c r="AC167" i="22"/>
  <c r="AB167" i="22"/>
  <c r="AA167" i="22"/>
  <c r="Z167" i="22"/>
  <c r="Y167" i="22"/>
  <c r="X167" i="22"/>
  <c r="W167" i="22"/>
  <c r="V167" i="22"/>
  <c r="U167" i="22"/>
  <c r="T167" i="22"/>
  <c r="S167" i="22"/>
  <c r="R167" i="22"/>
  <c r="Q167" i="22"/>
  <c r="P167" i="22"/>
  <c r="O167" i="22"/>
  <c r="N167" i="22"/>
  <c r="M167" i="22"/>
  <c r="L167" i="22"/>
  <c r="K167" i="22"/>
  <c r="J167" i="22"/>
  <c r="I167" i="22"/>
  <c r="H167" i="22"/>
  <c r="G167" i="22"/>
  <c r="F167" i="22"/>
  <c r="E167" i="22"/>
  <c r="D167" i="22"/>
  <c r="C167" i="22"/>
  <c r="AE166" i="22"/>
  <c r="AD166" i="22"/>
  <c r="AC166" i="22"/>
  <c r="AB166" i="22"/>
  <c r="AA166" i="22"/>
  <c r="Z166" i="22"/>
  <c r="Y166" i="22"/>
  <c r="X166" i="22"/>
  <c r="W166" i="22"/>
  <c r="V166" i="22"/>
  <c r="U166" i="22"/>
  <c r="T166" i="22"/>
  <c r="S166" i="22"/>
  <c r="R166" i="22"/>
  <c r="Q166" i="22"/>
  <c r="P166" i="22"/>
  <c r="O166" i="22"/>
  <c r="N166" i="22"/>
  <c r="M166" i="22"/>
  <c r="L166" i="22"/>
  <c r="K166" i="22"/>
  <c r="J166" i="22"/>
  <c r="I166" i="22"/>
  <c r="H166" i="22"/>
  <c r="G166" i="22"/>
  <c r="F166" i="22"/>
  <c r="E166" i="22"/>
  <c r="D166" i="22"/>
  <c r="C166" i="22"/>
  <c r="AE165" i="22"/>
  <c r="AD165" i="22"/>
  <c r="AC165" i="22"/>
  <c r="AB165" i="22"/>
  <c r="AA165" i="22"/>
  <c r="Z165" i="22"/>
  <c r="Y165" i="22"/>
  <c r="X165" i="22"/>
  <c r="W165" i="22"/>
  <c r="V165" i="22"/>
  <c r="U165" i="22"/>
  <c r="T165" i="22"/>
  <c r="S165" i="22"/>
  <c r="R165" i="22"/>
  <c r="Q165" i="22"/>
  <c r="P165" i="22"/>
  <c r="O165" i="22"/>
  <c r="N165" i="22"/>
  <c r="M165" i="22"/>
  <c r="L165" i="22"/>
  <c r="K165" i="22"/>
  <c r="J165" i="22"/>
  <c r="I165" i="22"/>
  <c r="H165" i="22"/>
  <c r="G165" i="22"/>
  <c r="F165" i="22"/>
  <c r="E165" i="22"/>
  <c r="D165" i="22"/>
  <c r="C165" i="22"/>
  <c r="AE164" i="22"/>
  <c r="AD164" i="22"/>
  <c r="AC164" i="22"/>
  <c r="AB164" i="22"/>
  <c r="AA164" i="22"/>
  <c r="Z164" i="22"/>
  <c r="Y164" i="22"/>
  <c r="X164" i="22"/>
  <c r="W164" i="22"/>
  <c r="V164" i="22"/>
  <c r="U164" i="22"/>
  <c r="T164" i="22"/>
  <c r="S164" i="22"/>
  <c r="R164" i="22"/>
  <c r="Q164" i="22"/>
  <c r="P164" i="22"/>
  <c r="O164" i="22"/>
  <c r="N164" i="22"/>
  <c r="M164" i="22"/>
  <c r="L164" i="22"/>
  <c r="K164" i="22"/>
  <c r="J164" i="22"/>
  <c r="I164" i="22"/>
  <c r="H164" i="22"/>
  <c r="G164" i="22"/>
  <c r="F164" i="22"/>
  <c r="E164" i="22"/>
  <c r="D164" i="22"/>
  <c r="C164" i="22"/>
  <c r="AE163" i="22"/>
  <c r="AD163" i="22"/>
  <c r="AC163" i="22"/>
  <c r="AB163" i="22"/>
  <c r="AA163" i="22"/>
  <c r="Z163" i="22"/>
  <c r="Y163" i="22"/>
  <c r="X163" i="22"/>
  <c r="W163" i="22"/>
  <c r="V163" i="22"/>
  <c r="U163" i="22"/>
  <c r="T163" i="22"/>
  <c r="S163" i="22"/>
  <c r="R163" i="22"/>
  <c r="Q163" i="22"/>
  <c r="P163" i="22"/>
  <c r="O163" i="22"/>
  <c r="N163" i="22"/>
  <c r="M163" i="22"/>
  <c r="L163" i="22"/>
  <c r="K163" i="22"/>
  <c r="J163" i="22"/>
  <c r="I163" i="22"/>
  <c r="H163" i="22"/>
  <c r="G163" i="22"/>
  <c r="F163" i="22"/>
  <c r="E163" i="22"/>
  <c r="D163" i="22"/>
  <c r="C163" i="22"/>
  <c r="AE162" i="22"/>
  <c r="AD162" i="22"/>
  <c r="AC162" i="22"/>
  <c r="AB162" i="22"/>
  <c r="AA162" i="22"/>
  <c r="Z162" i="22"/>
  <c r="Y162" i="22"/>
  <c r="X162" i="22"/>
  <c r="W162" i="22"/>
  <c r="V162" i="22"/>
  <c r="U162" i="22"/>
  <c r="T162" i="22"/>
  <c r="S162" i="22"/>
  <c r="R162" i="22"/>
  <c r="Q162" i="22"/>
  <c r="P162" i="22"/>
  <c r="O162" i="22"/>
  <c r="N162" i="22"/>
  <c r="M162" i="22"/>
  <c r="L162" i="22"/>
  <c r="K162" i="22"/>
  <c r="J162" i="22"/>
  <c r="I162" i="22"/>
  <c r="H162" i="22"/>
  <c r="G162" i="22"/>
  <c r="F162" i="22"/>
  <c r="E162" i="22"/>
  <c r="D162" i="22"/>
  <c r="C162" i="22"/>
  <c r="AE161" i="22"/>
  <c r="AD161" i="22"/>
  <c r="AC161" i="22"/>
  <c r="AB161" i="22"/>
  <c r="AA161" i="22"/>
  <c r="Z161" i="22"/>
  <c r="Y161" i="22"/>
  <c r="X161" i="22"/>
  <c r="W161" i="22"/>
  <c r="V161" i="22"/>
  <c r="U161" i="22"/>
  <c r="T161" i="22"/>
  <c r="S161" i="22"/>
  <c r="R161" i="22"/>
  <c r="Q161" i="22"/>
  <c r="P161" i="22"/>
  <c r="O161" i="22"/>
  <c r="N161" i="22"/>
  <c r="M161" i="22"/>
  <c r="L161" i="22"/>
  <c r="K161" i="22"/>
  <c r="J161" i="22"/>
  <c r="I161" i="22"/>
  <c r="H161" i="22"/>
  <c r="G161" i="22"/>
  <c r="F161" i="22"/>
  <c r="E161" i="22"/>
  <c r="D161" i="22"/>
  <c r="C161" i="22"/>
  <c r="AE160" i="22"/>
  <c r="AD160" i="22"/>
  <c r="AC160" i="22"/>
  <c r="AB160" i="22"/>
  <c r="AA160" i="22"/>
  <c r="Z160" i="22"/>
  <c r="Y160" i="22"/>
  <c r="X160" i="22"/>
  <c r="W160" i="22"/>
  <c r="V160" i="22"/>
  <c r="U160" i="22"/>
  <c r="T160" i="22"/>
  <c r="S160" i="22"/>
  <c r="R160" i="22"/>
  <c r="Q160" i="22"/>
  <c r="P160" i="22"/>
  <c r="O160" i="22"/>
  <c r="N160" i="22"/>
  <c r="M160" i="22"/>
  <c r="L160" i="22"/>
  <c r="K160" i="22"/>
  <c r="J160" i="22"/>
  <c r="I160" i="22"/>
  <c r="H160" i="22"/>
  <c r="G160" i="22"/>
  <c r="F160" i="22"/>
  <c r="E160" i="22"/>
  <c r="D160" i="22"/>
  <c r="C160" i="22"/>
  <c r="AE159" i="22"/>
  <c r="AD159" i="22"/>
  <c r="AC159" i="22"/>
  <c r="AB159" i="22"/>
  <c r="AA159" i="22"/>
  <c r="Z159" i="22"/>
  <c r="Y159" i="22"/>
  <c r="X159" i="22"/>
  <c r="W159" i="22"/>
  <c r="V159" i="22"/>
  <c r="U159" i="22"/>
  <c r="T159" i="22"/>
  <c r="S159" i="22"/>
  <c r="R159" i="22"/>
  <c r="Q159" i="22"/>
  <c r="P159" i="22"/>
  <c r="O159" i="22"/>
  <c r="N159" i="22"/>
  <c r="M159" i="22"/>
  <c r="L159" i="22"/>
  <c r="K159" i="22"/>
  <c r="J159" i="22"/>
  <c r="I159" i="22"/>
  <c r="H159" i="22"/>
  <c r="G159" i="22"/>
  <c r="F159" i="22"/>
  <c r="E159" i="22"/>
  <c r="D159" i="22"/>
  <c r="C159" i="22"/>
  <c r="AE158" i="22"/>
  <c r="AD158" i="22"/>
  <c r="AC158" i="22"/>
  <c r="AB158" i="22"/>
  <c r="AA158" i="22"/>
  <c r="Z158" i="22"/>
  <c r="Y158" i="22"/>
  <c r="X158" i="22"/>
  <c r="W158" i="22"/>
  <c r="V158" i="22"/>
  <c r="U158" i="22"/>
  <c r="T158" i="22"/>
  <c r="S158" i="22"/>
  <c r="R158" i="22"/>
  <c r="Q158" i="22"/>
  <c r="P158" i="22"/>
  <c r="O158" i="22"/>
  <c r="N158" i="22"/>
  <c r="M158" i="22"/>
  <c r="L158" i="22"/>
  <c r="K158" i="22"/>
  <c r="J158" i="22"/>
  <c r="I158" i="22"/>
  <c r="H158" i="22"/>
  <c r="G158" i="22"/>
  <c r="F158" i="22"/>
  <c r="E158" i="22"/>
  <c r="D158" i="22"/>
  <c r="C158" i="22"/>
  <c r="AE157" i="22"/>
  <c r="AD157" i="22"/>
  <c r="AC157" i="22"/>
  <c r="AB157" i="22"/>
  <c r="AA157" i="22"/>
  <c r="Z157" i="22"/>
  <c r="Y157" i="22"/>
  <c r="X157" i="22"/>
  <c r="W157" i="22"/>
  <c r="V157" i="22"/>
  <c r="U157" i="22"/>
  <c r="T157" i="22"/>
  <c r="S157" i="22"/>
  <c r="R157" i="22"/>
  <c r="Q157" i="22"/>
  <c r="P157" i="22"/>
  <c r="O157" i="22"/>
  <c r="N157" i="22"/>
  <c r="M157" i="22"/>
  <c r="L157" i="22"/>
  <c r="K157" i="22"/>
  <c r="J157" i="22"/>
  <c r="I157" i="22"/>
  <c r="H157" i="22"/>
  <c r="G157" i="22"/>
  <c r="F157" i="22"/>
  <c r="E157" i="22"/>
  <c r="D157" i="22"/>
  <c r="C157" i="22"/>
  <c r="AE156" i="22"/>
  <c r="AD156" i="22"/>
  <c r="AC156" i="22"/>
  <c r="AB156" i="22"/>
  <c r="AA156" i="22"/>
  <c r="Z156" i="22"/>
  <c r="Y156" i="22"/>
  <c r="X156" i="22"/>
  <c r="W156" i="22"/>
  <c r="V156" i="22"/>
  <c r="U156" i="22"/>
  <c r="T156" i="22"/>
  <c r="S156" i="22"/>
  <c r="R156" i="22"/>
  <c r="Q156" i="22"/>
  <c r="P156" i="22"/>
  <c r="O156" i="22"/>
  <c r="N156" i="22"/>
  <c r="M156" i="22"/>
  <c r="L156" i="22"/>
  <c r="K156" i="22"/>
  <c r="J156" i="22"/>
  <c r="I156" i="22"/>
  <c r="H156" i="22"/>
  <c r="G156" i="22"/>
  <c r="F156" i="22"/>
  <c r="E156" i="22"/>
  <c r="D156" i="22"/>
  <c r="C156" i="22"/>
  <c r="AE155" i="22"/>
  <c r="AD155" i="22"/>
  <c r="AC155" i="22"/>
  <c r="AB155" i="22"/>
  <c r="AA155" i="22"/>
  <c r="Z155" i="22"/>
  <c r="Y155" i="22"/>
  <c r="X155" i="22"/>
  <c r="W155" i="22"/>
  <c r="V155" i="22"/>
  <c r="U155" i="22"/>
  <c r="T155" i="22"/>
  <c r="S155" i="22"/>
  <c r="R155" i="22"/>
  <c r="Q155" i="22"/>
  <c r="P155" i="22"/>
  <c r="O155" i="22"/>
  <c r="N155" i="22"/>
  <c r="M155" i="22"/>
  <c r="L155" i="22"/>
  <c r="K155" i="22"/>
  <c r="J155" i="22"/>
  <c r="I155" i="22"/>
  <c r="H155" i="22"/>
  <c r="G155" i="22"/>
  <c r="F155" i="22"/>
  <c r="E155" i="22"/>
  <c r="D155" i="22"/>
  <c r="C155" i="22"/>
  <c r="AE154" i="22"/>
  <c r="AD154" i="22"/>
  <c r="AC154" i="22"/>
  <c r="AB154" i="22"/>
  <c r="AA154" i="22"/>
  <c r="Z154" i="22"/>
  <c r="Y154" i="22"/>
  <c r="X154" i="22"/>
  <c r="W154" i="22"/>
  <c r="V154" i="22"/>
  <c r="U154" i="22"/>
  <c r="T154" i="22"/>
  <c r="S154" i="22"/>
  <c r="R154" i="22"/>
  <c r="Q154" i="22"/>
  <c r="P154" i="22"/>
  <c r="O154" i="22"/>
  <c r="N154" i="22"/>
  <c r="M154" i="22"/>
  <c r="L154" i="22"/>
  <c r="K154" i="22"/>
  <c r="J154" i="22"/>
  <c r="I154" i="22"/>
  <c r="H154" i="22"/>
  <c r="G154" i="22"/>
  <c r="F154" i="22"/>
  <c r="E154" i="22"/>
  <c r="D154" i="22"/>
  <c r="C154" i="22"/>
  <c r="AE153" i="22"/>
  <c r="AD153" i="22"/>
  <c r="AC153" i="22"/>
  <c r="AB153" i="22"/>
  <c r="AA153" i="22"/>
  <c r="Z153" i="22"/>
  <c r="Y153" i="22"/>
  <c r="X153" i="22"/>
  <c r="W153" i="22"/>
  <c r="V153" i="22"/>
  <c r="U153" i="22"/>
  <c r="T153" i="22"/>
  <c r="S153" i="22"/>
  <c r="R153" i="22"/>
  <c r="Q153" i="22"/>
  <c r="P153" i="22"/>
  <c r="O153" i="22"/>
  <c r="N153" i="22"/>
  <c r="M153" i="22"/>
  <c r="L153" i="22"/>
  <c r="K153" i="22"/>
  <c r="J153" i="22"/>
  <c r="I153" i="22"/>
  <c r="H153" i="22"/>
  <c r="G153" i="22"/>
  <c r="F153" i="22"/>
  <c r="E153" i="22"/>
  <c r="D153" i="22"/>
  <c r="C153" i="22"/>
  <c r="AE152" i="22"/>
  <c r="AD152" i="22"/>
  <c r="AC152" i="22"/>
  <c r="AB152" i="22"/>
  <c r="AA152" i="22"/>
  <c r="Z152" i="22"/>
  <c r="Y152" i="22"/>
  <c r="X152" i="22"/>
  <c r="W152" i="22"/>
  <c r="V152" i="22"/>
  <c r="U152" i="22"/>
  <c r="T152" i="22"/>
  <c r="S152" i="22"/>
  <c r="R152" i="22"/>
  <c r="Q152" i="22"/>
  <c r="P152" i="22"/>
  <c r="O152" i="22"/>
  <c r="N152" i="22"/>
  <c r="M152" i="22"/>
  <c r="L152" i="22"/>
  <c r="K152" i="22"/>
  <c r="J152" i="22"/>
  <c r="I152" i="22"/>
  <c r="H152" i="22"/>
  <c r="G152" i="22"/>
  <c r="F152" i="22"/>
  <c r="E152" i="22"/>
  <c r="D152" i="22"/>
  <c r="C152" i="22"/>
  <c r="AE151" i="22"/>
  <c r="AD151" i="22"/>
  <c r="AC151" i="22"/>
  <c r="AB151" i="22"/>
  <c r="AA151" i="22"/>
  <c r="Z151" i="22"/>
  <c r="Y151" i="22"/>
  <c r="X151" i="22"/>
  <c r="W151" i="22"/>
  <c r="V151" i="22"/>
  <c r="U151" i="22"/>
  <c r="T151" i="22"/>
  <c r="S151" i="22"/>
  <c r="R151" i="22"/>
  <c r="Q151" i="22"/>
  <c r="P151" i="22"/>
  <c r="O151" i="22"/>
  <c r="N151" i="22"/>
  <c r="M151" i="22"/>
  <c r="L151" i="22"/>
  <c r="K151" i="22"/>
  <c r="J151" i="22"/>
  <c r="I151" i="22"/>
  <c r="H151" i="22"/>
  <c r="G151" i="22"/>
  <c r="F151" i="22"/>
  <c r="E151" i="22"/>
  <c r="D151" i="22"/>
  <c r="C151" i="22"/>
  <c r="AE150" i="22"/>
  <c r="AD150" i="22"/>
  <c r="AC150" i="22"/>
  <c r="AB150" i="22"/>
  <c r="AA150" i="22"/>
  <c r="Z150" i="22"/>
  <c r="Y150" i="22"/>
  <c r="X150" i="22"/>
  <c r="W150" i="22"/>
  <c r="V150" i="22"/>
  <c r="U150" i="22"/>
  <c r="T150" i="22"/>
  <c r="S150" i="22"/>
  <c r="R150" i="22"/>
  <c r="Q150" i="22"/>
  <c r="P150" i="22"/>
  <c r="O150" i="22"/>
  <c r="N150" i="22"/>
  <c r="M150" i="22"/>
  <c r="L150" i="22"/>
  <c r="K150" i="22"/>
  <c r="J150" i="22"/>
  <c r="I150" i="22"/>
  <c r="H150" i="22"/>
  <c r="G150" i="22"/>
  <c r="F150" i="22"/>
  <c r="E150" i="22"/>
  <c r="D150" i="22"/>
  <c r="C150" i="22"/>
  <c r="AE149" i="22"/>
  <c r="AD149" i="22"/>
  <c r="AC149" i="22"/>
  <c r="AB149" i="22"/>
  <c r="AA149" i="22"/>
  <c r="Z149" i="22"/>
  <c r="Y149" i="22"/>
  <c r="X149" i="22"/>
  <c r="W149" i="22"/>
  <c r="V149" i="22"/>
  <c r="U149" i="22"/>
  <c r="T149" i="22"/>
  <c r="S149" i="22"/>
  <c r="R149" i="22"/>
  <c r="Q149" i="22"/>
  <c r="P149" i="22"/>
  <c r="O149" i="22"/>
  <c r="N149" i="22"/>
  <c r="M149" i="22"/>
  <c r="L149" i="22"/>
  <c r="K149" i="22"/>
  <c r="J149" i="22"/>
  <c r="I149" i="22"/>
  <c r="H149" i="22"/>
  <c r="G149" i="22"/>
  <c r="F149" i="22"/>
  <c r="E149" i="22"/>
  <c r="D149" i="22"/>
  <c r="C149" i="22"/>
  <c r="AE148" i="22"/>
  <c r="AD148" i="22"/>
  <c r="AC148" i="22"/>
  <c r="AB148" i="22"/>
  <c r="AA148" i="22"/>
  <c r="Z148" i="22"/>
  <c r="Y148" i="22"/>
  <c r="X148" i="22"/>
  <c r="W148" i="22"/>
  <c r="V148" i="22"/>
  <c r="U148" i="22"/>
  <c r="T148" i="22"/>
  <c r="S148" i="22"/>
  <c r="R148" i="22"/>
  <c r="Q148" i="22"/>
  <c r="P148" i="22"/>
  <c r="O148" i="22"/>
  <c r="N148" i="22"/>
  <c r="M148" i="22"/>
  <c r="L148" i="22"/>
  <c r="K148" i="22"/>
  <c r="J148" i="22"/>
  <c r="I148" i="22"/>
  <c r="H148" i="22"/>
  <c r="G148" i="22"/>
  <c r="F148" i="22"/>
  <c r="E148" i="22"/>
  <c r="D148" i="22"/>
  <c r="C148" i="22"/>
  <c r="AE147" i="22"/>
  <c r="AD147" i="22"/>
  <c r="AC147" i="22"/>
  <c r="AB147" i="22"/>
  <c r="AA147" i="22"/>
  <c r="Z147" i="22"/>
  <c r="Y147" i="22"/>
  <c r="X147" i="22"/>
  <c r="W147" i="22"/>
  <c r="V147" i="22"/>
  <c r="U147" i="22"/>
  <c r="T147" i="22"/>
  <c r="S147" i="22"/>
  <c r="R147" i="22"/>
  <c r="Q147" i="22"/>
  <c r="P147" i="22"/>
  <c r="O147" i="22"/>
  <c r="N147" i="22"/>
  <c r="M147" i="22"/>
  <c r="L147" i="22"/>
  <c r="K147" i="22"/>
  <c r="J147" i="22"/>
  <c r="I147" i="22"/>
  <c r="H147" i="22"/>
  <c r="G147" i="22"/>
  <c r="F147" i="22"/>
  <c r="E147" i="22"/>
  <c r="D147" i="22"/>
  <c r="C147" i="22"/>
  <c r="AE146" i="22"/>
  <c r="AD146" i="22"/>
  <c r="AC146" i="22"/>
  <c r="AB146" i="22"/>
  <c r="AA146" i="22"/>
  <c r="Z146" i="22"/>
  <c r="Y146" i="22"/>
  <c r="X146" i="22"/>
  <c r="W146" i="22"/>
  <c r="V146" i="22"/>
  <c r="U146" i="22"/>
  <c r="T146" i="22"/>
  <c r="S146" i="22"/>
  <c r="R146" i="22"/>
  <c r="Q146" i="22"/>
  <c r="P146" i="22"/>
  <c r="O146" i="22"/>
  <c r="N146" i="22"/>
  <c r="M146" i="22"/>
  <c r="L146" i="22"/>
  <c r="K146" i="22"/>
  <c r="J146" i="22"/>
  <c r="I146" i="22"/>
  <c r="H146" i="22"/>
  <c r="G146" i="22"/>
  <c r="F146" i="22"/>
  <c r="E146" i="22"/>
  <c r="D146" i="22"/>
  <c r="C146" i="22"/>
  <c r="AE145" i="22"/>
  <c r="AD145" i="22"/>
  <c r="AC145" i="22"/>
  <c r="AB145" i="22"/>
  <c r="AA145" i="22"/>
  <c r="Z145" i="22"/>
  <c r="Y145" i="22"/>
  <c r="X145" i="22"/>
  <c r="W145" i="22"/>
  <c r="V145" i="22"/>
  <c r="U145" i="22"/>
  <c r="T145" i="22"/>
  <c r="S145" i="22"/>
  <c r="R145" i="22"/>
  <c r="Q145" i="22"/>
  <c r="P145" i="22"/>
  <c r="O145" i="22"/>
  <c r="N145" i="22"/>
  <c r="M145" i="22"/>
  <c r="L145" i="22"/>
  <c r="K145" i="22"/>
  <c r="J145" i="22"/>
  <c r="I145" i="22"/>
  <c r="H145" i="22"/>
  <c r="G145" i="22"/>
  <c r="F145" i="22"/>
  <c r="E145" i="22"/>
  <c r="D145" i="22"/>
  <c r="C145" i="22"/>
  <c r="AE144" i="22"/>
  <c r="AD144" i="22"/>
  <c r="AC144" i="22"/>
  <c r="AB144" i="22"/>
  <c r="AA144" i="22"/>
  <c r="Z144" i="22"/>
  <c r="Y144" i="22"/>
  <c r="X144" i="22"/>
  <c r="W144" i="22"/>
  <c r="V144" i="22"/>
  <c r="U144" i="22"/>
  <c r="T144" i="22"/>
  <c r="S144" i="22"/>
  <c r="R144" i="22"/>
  <c r="Q144" i="22"/>
  <c r="P144" i="22"/>
  <c r="O144" i="22"/>
  <c r="N144" i="22"/>
  <c r="M144" i="22"/>
  <c r="L144" i="22"/>
  <c r="K144" i="22"/>
  <c r="J144" i="22"/>
  <c r="I144" i="22"/>
  <c r="H144" i="22"/>
  <c r="G144" i="22"/>
  <c r="F144" i="22"/>
  <c r="E144" i="22"/>
  <c r="D144" i="22"/>
  <c r="C144" i="22"/>
  <c r="AE143" i="22"/>
  <c r="AD143" i="22"/>
  <c r="AC143" i="22"/>
  <c r="AB143" i="22"/>
  <c r="AA143" i="22"/>
  <c r="Z143" i="22"/>
  <c r="Y143" i="22"/>
  <c r="X143" i="22"/>
  <c r="W143" i="22"/>
  <c r="V143" i="22"/>
  <c r="U143" i="22"/>
  <c r="T143" i="22"/>
  <c r="S143" i="22"/>
  <c r="R143" i="22"/>
  <c r="Q143" i="22"/>
  <c r="P143" i="22"/>
  <c r="O143" i="22"/>
  <c r="N143" i="22"/>
  <c r="M143" i="22"/>
  <c r="L143" i="22"/>
  <c r="K143" i="22"/>
  <c r="J143" i="22"/>
  <c r="I143" i="22"/>
  <c r="H143" i="22"/>
  <c r="G143" i="22"/>
  <c r="F143" i="22"/>
  <c r="E143" i="22"/>
  <c r="D143" i="22"/>
  <c r="C143" i="22"/>
  <c r="AE142" i="22"/>
  <c r="AD142" i="22"/>
  <c r="AC142" i="22"/>
  <c r="AB142" i="22"/>
  <c r="AA142" i="22"/>
  <c r="Z142" i="22"/>
  <c r="Y142" i="22"/>
  <c r="X142" i="22"/>
  <c r="W142" i="22"/>
  <c r="V142" i="22"/>
  <c r="U142" i="22"/>
  <c r="T142" i="22"/>
  <c r="S142" i="22"/>
  <c r="R142" i="22"/>
  <c r="Q142" i="22"/>
  <c r="P142" i="22"/>
  <c r="O142" i="22"/>
  <c r="N142" i="22"/>
  <c r="M142" i="22"/>
  <c r="L142" i="22"/>
  <c r="K142" i="22"/>
  <c r="J142" i="22"/>
  <c r="I142" i="22"/>
  <c r="H142" i="22"/>
  <c r="G142" i="22"/>
  <c r="F142" i="22"/>
  <c r="E142" i="22"/>
  <c r="D142" i="22"/>
  <c r="C142" i="22"/>
  <c r="AE141" i="22"/>
  <c r="AD141" i="22"/>
  <c r="AC141" i="22"/>
  <c r="AB141" i="22"/>
  <c r="AA141" i="22"/>
  <c r="Z141" i="22"/>
  <c r="Y141" i="22"/>
  <c r="X141" i="22"/>
  <c r="W141" i="22"/>
  <c r="V141" i="22"/>
  <c r="U141" i="22"/>
  <c r="T141" i="22"/>
  <c r="S141" i="22"/>
  <c r="R141" i="22"/>
  <c r="Q141" i="22"/>
  <c r="P141" i="22"/>
  <c r="O141" i="22"/>
  <c r="N141" i="22"/>
  <c r="M141" i="22"/>
  <c r="L141" i="22"/>
  <c r="K141" i="22"/>
  <c r="J141" i="22"/>
  <c r="I141" i="22"/>
  <c r="H141" i="22"/>
  <c r="G141" i="22"/>
  <c r="F141" i="22"/>
  <c r="E141" i="22"/>
  <c r="D141" i="22"/>
  <c r="C141" i="22"/>
  <c r="AE140" i="22"/>
  <c r="AD140" i="22"/>
  <c r="AC140" i="22"/>
  <c r="AB140" i="22"/>
  <c r="AA140" i="22"/>
  <c r="Z140" i="22"/>
  <c r="Y140" i="22"/>
  <c r="X140" i="22"/>
  <c r="W140" i="22"/>
  <c r="V140" i="22"/>
  <c r="U140" i="22"/>
  <c r="T140" i="22"/>
  <c r="S140" i="22"/>
  <c r="R140" i="22"/>
  <c r="Q140" i="22"/>
  <c r="P140" i="22"/>
  <c r="O140" i="22"/>
  <c r="N140" i="22"/>
  <c r="M140" i="22"/>
  <c r="L140" i="22"/>
  <c r="K140" i="22"/>
  <c r="J140" i="22"/>
  <c r="I140" i="22"/>
  <c r="H140" i="22"/>
  <c r="G140" i="22"/>
  <c r="F140" i="22"/>
  <c r="E140" i="22"/>
  <c r="D140" i="22"/>
  <c r="C140" i="22"/>
  <c r="AE139" i="22"/>
  <c r="AD139" i="22"/>
  <c r="AC139" i="22"/>
  <c r="AB139" i="22"/>
  <c r="AA139" i="22"/>
  <c r="Z139" i="22"/>
  <c r="Y139" i="22"/>
  <c r="X139" i="22"/>
  <c r="W139" i="22"/>
  <c r="V139" i="22"/>
  <c r="U139" i="22"/>
  <c r="T139" i="22"/>
  <c r="S139" i="22"/>
  <c r="R139" i="22"/>
  <c r="Q139" i="22"/>
  <c r="P139" i="22"/>
  <c r="O139" i="22"/>
  <c r="N139" i="22"/>
  <c r="M139" i="22"/>
  <c r="L139" i="22"/>
  <c r="K139" i="22"/>
  <c r="J139" i="22"/>
  <c r="I139" i="22"/>
  <c r="H139" i="22"/>
  <c r="G139" i="22"/>
  <c r="F139" i="22"/>
  <c r="E139" i="22"/>
  <c r="D139" i="22"/>
  <c r="C139" i="22"/>
  <c r="AE138" i="22"/>
  <c r="AD138" i="22"/>
  <c r="AC138" i="22"/>
  <c r="AB138" i="22"/>
  <c r="AA138" i="22"/>
  <c r="Z138" i="22"/>
  <c r="Y138" i="22"/>
  <c r="X138" i="22"/>
  <c r="W138" i="22"/>
  <c r="V138" i="22"/>
  <c r="U138" i="22"/>
  <c r="T138" i="22"/>
  <c r="S138" i="22"/>
  <c r="R138" i="22"/>
  <c r="Q138" i="22"/>
  <c r="P138" i="22"/>
  <c r="O138" i="22"/>
  <c r="N138" i="22"/>
  <c r="M138" i="22"/>
  <c r="L138" i="22"/>
  <c r="K138" i="22"/>
  <c r="J138" i="22"/>
  <c r="I138" i="22"/>
  <c r="H138" i="22"/>
  <c r="G138" i="22"/>
  <c r="F138" i="22"/>
  <c r="E138" i="22"/>
  <c r="D138" i="22"/>
  <c r="C138" i="22"/>
  <c r="AE137" i="22"/>
  <c r="AD137" i="22"/>
  <c r="AC137" i="22"/>
  <c r="AB137" i="22"/>
  <c r="AA137" i="22"/>
  <c r="Z137" i="22"/>
  <c r="Y137" i="22"/>
  <c r="X137" i="22"/>
  <c r="W137" i="22"/>
  <c r="V137" i="22"/>
  <c r="U137" i="22"/>
  <c r="T137" i="22"/>
  <c r="S137" i="22"/>
  <c r="R137" i="22"/>
  <c r="Q137" i="22"/>
  <c r="O137" i="22"/>
  <c r="N137" i="22"/>
  <c r="M137" i="22"/>
  <c r="L137" i="22"/>
  <c r="K137" i="22"/>
  <c r="J137" i="22"/>
  <c r="I137" i="22"/>
  <c r="H137" i="22"/>
  <c r="G137" i="22"/>
  <c r="F137" i="22"/>
  <c r="E137" i="22"/>
  <c r="D137" i="22"/>
  <c r="C137" i="22"/>
  <c r="AE136" i="22"/>
  <c r="AD136" i="22"/>
  <c r="AC136" i="22"/>
  <c r="AB136" i="22"/>
  <c r="AA136" i="22"/>
  <c r="Z136" i="22"/>
  <c r="Y136" i="22"/>
  <c r="X136" i="22"/>
  <c r="W136" i="22"/>
  <c r="V136" i="22"/>
  <c r="U136" i="22"/>
  <c r="T136" i="22"/>
  <c r="S136" i="22"/>
  <c r="R136" i="22"/>
  <c r="Q136" i="22"/>
  <c r="P136" i="22"/>
  <c r="O136" i="22"/>
  <c r="N136" i="22"/>
  <c r="M136" i="22"/>
  <c r="L136" i="22"/>
  <c r="K136" i="22"/>
  <c r="J136" i="22"/>
  <c r="I136" i="22"/>
  <c r="H136" i="22"/>
  <c r="G136" i="22"/>
  <c r="F136" i="22"/>
  <c r="E136" i="22"/>
  <c r="D136" i="22"/>
  <c r="C136" i="22"/>
  <c r="AE135" i="22"/>
  <c r="AD135" i="22"/>
  <c r="AC135" i="22"/>
  <c r="AB135" i="22"/>
  <c r="AA135" i="22"/>
  <c r="Z135" i="22"/>
  <c r="Y135" i="22"/>
  <c r="X135" i="22"/>
  <c r="W135" i="22"/>
  <c r="V135" i="22"/>
  <c r="U135" i="22"/>
  <c r="T135" i="22"/>
  <c r="S135" i="22"/>
  <c r="R135" i="22"/>
  <c r="Q135" i="22"/>
  <c r="P135" i="22"/>
  <c r="O135" i="22"/>
  <c r="N135" i="22"/>
  <c r="M135" i="22"/>
  <c r="L135" i="22"/>
  <c r="K135" i="22"/>
  <c r="J135" i="22"/>
  <c r="I135" i="22"/>
  <c r="H135" i="22"/>
  <c r="G135" i="22"/>
  <c r="F135" i="22"/>
  <c r="E135" i="22"/>
  <c r="D135" i="22"/>
  <c r="C135" i="22"/>
  <c r="AE130" i="22"/>
  <c r="AD130" i="22"/>
  <c r="AC130" i="22"/>
  <c r="AB130" i="22"/>
  <c r="AA130" i="22"/>
  <c r="Z130" i="22"/>
  <c r="Y130" i="22"/>
  <c r="X130" i="22"/>
  <c r="W130" i="22"/>
  <c r="V130" i="22"/>
  <c r="U130" i="22"/>
  <c r="T130" i="22"/>
  <c r="S130" i="22"/>
  <c r="R130" i="22"/>
  <c r="Q130" i="22"/>
  <c r="P130" i="22"/>
  <c r="O130" i="22"/>
  <c r="N130" i="22"/>
  <c r="M130" i="22"/>
  <c r="L130" i="22"/>
  <c r="K130" i="22"/>
  <c r="J130" i="22"/>
  <c r="I130" i="22"/>
  <c r="H130" i="22"/>
  <c r="G130" i="22"/>
  <c r="F130" i="22"/>
  <c r="E130" i="22"/>
  <c r="D130" i="22"/>
  <c r="C130" i="22"/>
  <c r="AE129" i="22"/>
  <c r="AD129" i="22"/>
  <c r="AC129" i="22"/>
  <c r="AB129" i="22"/>
  <c r="AA129" i="22"/>
  <c r="Z129" i="22"/>
  <c r="Y129" i="22"/>
  <c r="X129" i="22"/>
  <c r="W129" i="22"/>
  <c r="V129" i="22"/>
  <c r="U129" i="22"/>
  <c r="T129" i="22"/>
  <c r="S129" i="22"/>
  <c r="R129" i="22"/>
  <c r="Q129" i="22"/>
  <c r="P129" i="22"/>
  <c r="O129" i="22"/>
  <c r="N129" i="22"/>
  <c r="M129" i="22"/>
  <c r="L129" i="22"/>
  <c r="K129" i="22"/>
  <c r="J129" i="22"/>
  <c r="I129" i="22"/>
  <c r="H129" i="22"/>
  <c r="G129" i="22"/>
  <c r="F129" i="22"/>
  <c r="E129" i="22"/>
  <c r="D129" i="22"/>
  <c r="C129" i="22"/>
  <c r="AE128" i="22"/>
  <c r="AD128" i="22"/>
  <c r="AC128" i="22"/>
  <c r="AB128" i="22"/>
  <c r="AA128" i="22"/>
  <c r="Z128" i="22"/>
  <c r="Y128" i="22"/>
  <c r="X128" i="22"/>
  <c r="W128" i="22"/>
  <c r="V128" i="22"/>
  <c r="U128" i="22"/>
  <c r="T128" i="22"/>
  <c r="S128" i="22"/>
  <c r="R128" i="22"/>
  <c r="Q128" i="22"/>
  <c r="P128" i="22"/>
  <c r="O128" i="22"/>
  <c r="N128" i="22"/>
  <c r="M128" i="22"/>
  <c r="L128" i="22"/>
  <c r="K128" i="22"/>
  <c r="J128" i="22"/>
  <c r="I128" i="22"/>
  <c r="H128" i="22"/>
  <c r="G128" i="22"/>
  <c r="F128" i="22"/>
  <c r="E128" i="22"/>
  <c r="D128" i="22"/>
  <c r="C128" i="22"/>
  <c r="AE127" i="22"/>
  <c r="AD127" i="22"/>
  <c r="AC127" i="22"/>
  <c r="AB127" i="22"/>
  <c r="AA127" i="22"/>
  <c r="Z127" i="22"/>
  <c r="Y127" i="22"/>
  <c r="X127" i="22"/>
  <c r="W127" i="22"/>
  <c r="V127" i="22"/>
  <c r="U127" i="22"/>
  <c r="T127" i="22"/>
  <c r="S127" i="22"/>
  <c r="R127" i="22"/>
  <c r="Q127" i="22"/>
  <c r="P127" i="22"/>
  <c r="O127" i="22"/>
  <c r="N127" i="22"/>
  <c r="M127" i="22"/>
  <c r="L127" i="22"/>
  <c r="K127" i="22"/>
  <c r="J127" i="22"/>
  <c r="I127" i="22"/>
  <c r="H127" i="22"/>
  <c r="G127" i="22"/>
  <c r="F127" i="22"/>
  <c r="E127" i="22"/>
  <c r="D127" i="22"/>
  <c r="C127" i="22"/>
  <c r="AE126" i="22"/>
  <c r="AD126" i="22"/>
  <c r="AC126" i="22"/>
  <c r="AB126" i="22"/>
  <c r="AA126" i="22"/>
  <c r="Z126" i="22"/>
  <c r="Y126" i="22"/>
  <c r="X126" i="22"/>
  <c r="W126" i="22"/>
  <c r="V126" i="22"/>
  <c r="U126" i="22"/>
  <c r="T126" i="22"/>
  <c r="S126" i="22"/>
  <c r="R126" i="22"/>
  <c r="Q126" i="22"/>
  <c r="P126" i="22"/>
  <c r="O126" i="22"/>
  <c r="N126" i="22"/>
  <c r="M126" i="22"/>
  <c r="L126" i="22"/>
  <c r="K126" i="22"/>
  <c r="J126" i="22"/>
  <c r="I126" i="22"/>
  <c r="H126" i="22"/>
  <c r="G126" i="22"/>
  <c r="F126" i="22"/>
  <c r="E126" i="22"/>
  <c r="D126" i="22"/>
  <c r="C126" i="22"/>
  <c r="AE125" i="22"/>
  <c r="AD125" i="22"/>
  <c r="AC125" i="22"/>
  <c r="AB125" i="22"/>
  <c r="AA125" i="22"/>
  <c r="Z125" i="22"/>
  <c r="Y125" i="22"/>
  <c r="X125" i="22"/>
  <c r="W125" i="22"/>
  <c r="V125" i="22"/>
  <c r="U125" i="22"/>
  <c r="T125" i="22"/>
  <c r="S125" i="22"/>
  <c r="R125" i="22"/>
  <c r="Q125" i="22"/>
  <c r="P125" i="22"/>
  <c r="O125" i="22"/>
  <c r="N125" i="22"/>
  <c r="M125" i="22"/>
  <c r="L125" i="22"/>
  <c r="K125" i="22"/>
  <c r="J125" i="22"/>
  <c r="I125" i="22"/>
  <c r="H125" i="22"/>
  <c r="G125" i="22"/>
  <c r="F125" i="22"/>
  <c r="E125" i="22"/>
  <c r="D125" i="22"/>
  <c r="C125" i="22"/>
  <c r="S193" i="21"/>
  <c r="O193" i="21"/>
  <c r="K193" i="21"/>
  <c r="G193" i="21"/>
  <c r="C193" i="21"/>
  <c r="V191" i="21"/>
  <c r="U191" i="21"/>
  <c r="T191" i="21"/>
  <c r="S191" i="21"/>
  <c r="R191" i="21"/>
  <c r="Q191" i="21"/>
  <c r="P191" i="21"/>
  <c r="O191" i="21"/>
  <c r="N191" i="21"/>
  <c r="M191" i="21"/>
  <c r="L191" i="21"/>
  <c r="K191" i="21"/>
  <c r="J191" i="21"/>
  <c r="I191" i="21"/>
  <c r="H191" i="21"/>
  <c r="G191" i="21"/>
  <c r="F191" i="21"/>
  <c r="E191" i="21"/>
  <c r="V190" i="21"/>
  <c r="U190" i="21"/>
  <c r="T190" i="21"/>
  <c r="S190" i="21"/>
  <c r="R190" i="21"/>
  <c r="Q190" i="21"/>
  <c r="P190" i="21"/>
  <c r="O190" i="21"/>
  <c r="N190" i="21"/>
  <c r="M190" i="21"/>
  <c r="L190" i="21"/>
  <c r="K190" i="21"/>
  <c r="J190" i="21"/>
  <c r="I190" i="21"/>
  <c r="H190" i="21"/>
  <c r="G190" i="21"/>
  <c r="F190" i="21"/>
  <c r="E190" i="21"/>
  <c r="D190" i="21"/>
  <c r="C190" i="21"/>
  <c r="V189" i="21"/>
  <c r="U189" i="21"/>
  <c r="T189" i="21"/>
  <c r="S189" i="21"/>
  <c r="R189" i="21"/>
  <c r="Q189" i="21"/>
  <c r="P189" i="21"/>
  <c r="O189" i="21"/>
  <c r="N189" i="21"/>
  <c r="M189" i="21"/>
  <c r="L189" i="21"/>
  <c r="K189" i="21"/>
  <c r="J189" i="21"/>
  <c r="I189" i="21"/>
  <c r="H189" i="21"/>
  <c r="G189" i="21"/>
  <c r="F189" i="21"/>
  <c r="E189" i="21"/>
  <c r="D189" i="21"/>
  <c r="C189" i="21"/>
  <c r="V188" i="21"/>
  <c r="V193" i="21" s="1"/>
  <c r="U188" i="21"/>
  <c r="U193" i="21" s="1"/>
  <c r="T188" i="21"/>
  <c r="T193" i="21" s="1"/>
  <c r="S188" i="21"/>
  <c r="R188" i="21"/>
  <c r="R193" i="21" s="1"/>
  <c r="Q188" i="21"/>
  <c r="Q193" i="21" s="1"/>
  <c r="P188" i="21"/>
  <c r="P193" i="21" s="1"/>
  <c r="O188" i="21"/>
  <c r="N188" i="21"/>
  <c r="N193" i="21" s="1"/>
  <c r="M188" i="21"/>
  <c r="M193" i="21" s="1"/>
  <c r="L188" i="21"/>
  <c r="L193" i="21" s="1"/>
  <c r="K188" i="21"/>
  <c r="J188" i="21"/>
  <c r="J193" i="21" s="1"/>
  <c r="I188" i="21"/>
  <c r="I193" i="21" s="1"/>
  <c r="H188" i="21"/>
  <c r="H193" i="21" s="1"/>
  <c r="G188" i="21"/>
  <c r="F188" i="21"/>
  <c r="F193" i="21" s="1"/>
  <c r="E188" i="21"/>
  <c r="E193" i="21" s="1"/>
  <c r="D188" i="21"/>
  <c r="D193" i="21" s="1"/>
  <c r="C188" i="21"/>
  <c r="V187" i="21"/>
  <c r="U187" i="21"/>
  <c r="T187" i="21"/>
  <c r="S187" i="21"/>
  <c r="R187" i="21"/>
  <c r="Q187" i="21"/>
  <c r="P187" i="21"/>
  <c r="O187" i="21"/>
  <c r="N187" i="21"/>
  <c r="M187" i="21"/>
  <c r="L187" i="21"/>
  <c r="K187" i="21"/>
  <c r="J187" i="21"/>
  <c r="I187" i="21"/>
  <c r="H187" i="21"/>
  <c r="G187" i="21"/>
  <c r="F187" i="21"/>
  <c r="E187" i="21"/>
  <c r="D187" i="21"/>
  <c r="C187" i="21"/>
  <c r="V186" i="21"/>
  <c r="U186" i="21"/>
  <c r="T186" i="21"/>
  <c r="S186" i="21"/>
  <c r="R186" i="21"/>
  <c r="Q186" i="21"/>
  <c r="P186" i="21"/>
  <c r="O186" i="21"/>
  <c r="N186" i="21"/>
  <c r="M186" i="21"/>
  <c r="L186" i="21"/>
  <c r="K186" i="21"/>
  <c r="J186" i="21"/>
  <c r="I186" i="21"/>
  <c r="H186" i="21"/>
  <c r="G186" i="21"/>
  <c r="F186" i="21"/>
  <c r="E186" i="21"/>
  <c r="D186" i="21"/>
  <c r="C186" i="21"/>
  <c r="V185" i="21"/>
  <c r="U185" i="21"/>
  <c r="T185" i="21"/>
  <c r="S185" i="21"/>
  <c r="R185" i="21"/>
  <c r="Q185" i="21"/>
  <c r="P185" i="21"/>
  <c r="O185" i="21"/>
  <c r="N185" i="21"/>
  <c r="M185" i="21"/>
  <c r="L185" i="21"/>
  <c r="K185" i="21"/>
  <c r="J185" i="21"/>
  <c r="I185" i="21"/>
  <c r="H185" i="21"/>
  <c r="G185" i="21"/>
  <c r="F185" i="21"/>
  <c r="E185" i="21"/>
  <c r="D185" i="21"/>
  <c r="C185" i="21"/>
  <c r="V184" i="21"/>
  <c r="U184" i="21"/>
  <c r="T184" i="21"/>
  <c r="S184" i="21"/>
  <c r="R184" i="21"/>
  <c r="Q184" i="21"/>
  <c r="P184" i="21"/>
  <c r="O184" i="21"/>
  <c r="N184" i="21"/>
  <c r="M184" i="21"/>
  <c r="L184" i="21"/>
  <c r="K184" i="21"/>
  <c r="J184" i="21"/>
  <c r="I184" i="21"/>
  <c r="H184" i="21"/>
  <c r="G184" i="21"/>
  <c r="F184" i="21"/>
  <c r="E184" i="21"/>
  <c r="D184" i="21"/>
  <c r="C184" i="21"/>
  <c r="V183" i="21"/>
  <c r="U183" i="21"/>
  <c r="T183" i="21"/>
  <c r="S183" i="21"/>
  <c r="R183" i="21"/>
  <c r="Q183" i="21"/>
  <c r="P183" i="21"/>
  <c r="O183" i="21"/>
  <c r="N183" i="21"/>
  <c r="M183" i="21"/>
  <c r="L183" i="21"/>
  <c r="K183" i="21"/>
  <c r="J183" i="21"/>
  <c r="I183" i="21"/>
  <c r="H183" i="21"/>
  <c r="G183" i="21"/>
  <c r="F183" i="21"/>
  <c r="E183" i="21"/>
  <c r="D183" i="21"/>
  <c r="C183" i="21"/>
  <c r="V182" i="21"/>
  <c r="U182" i="21"/>
  <c r="T182" i="21"/>
  <c r="S182" i="21"/>
  <c r="R182" i="21"/>
  <c r="Q182" i="21"/>
  <c r="P182" i="21"/>
  <c r="O182" i="21"/>
  <c r="N182" i="21"/>
  <c r="M182" i="21"/>
  <c r="L182" i="21"/>
  <c r="K182" i="21"/>
  <c r="J182" i="21"/>
  <c r="I182" i="21"/>
  <c r="H182" i="21"/>
  <c r="G182" i="21"/>
  <c r="F182" i="21"/>
  <c r="E182" i="21"/>
  <c r="D182" i="21"/>
  <c r="C182" i="21"/>
  <c r="V181" i="21"/>
  <c r="U181" i="21"/>
  <c r="T181" i="21"/>
  <c r="S181" i="21"/>
  <c r="R181" i="21"/>
  <c r="Q181" i="21"/>
  <c r="P181" i="21"/>
  <c r="O181" i="21"/>
  <c r="N181" i="21"/>
  <c r="M181" i="21"/>
  <c r="L181" i="21"/>
  <c r="K181" i="21"/>
  <c r="J181" i="21"/>
  <c r="I181" i="21"/>
  <c r="H181" i="21"/>
  <c r="G181" i="21"/>
  <c r="F181" i="21"/>
  <c r="E181" i="21"/>
  <c r="D181" i="21"/>
  <c r="C181" i="21"/>
  <c r="V180" i="21"/>
  <c r="U180" i="21"/>
  <c r="T180" i="21"/>
  <c r="S180" i="21"/>
  <c r="R180" i="21"/>
  <c r="Q180" i="21"/>
  <c r="P180" i="21"/>
  <c r="O180" i="21"/>
  <c r="N180" i="21"/>
  <c r="M180" i="21"/>
  <c r="L180" i="21"/>
  <c r="K180" i="21"/>
  <c r="J180" i="21"/>
  <c r="I180" i="21"/>
  <c r="H180" i="21"/>
  <c r="G180" i="21"/>
  <c r="F180" i="21"/>
  <c r="E180" i="21"/>
  <c r="D180" i="21"/>
  <c r="C180" i="21"/>
  <c r="V179" i="21"/>
  <c r="U179" i="21"/>
  <c r="T179" i="21"/>
  <c r="S179" i="21"/>
  <c r="R179" i="21"/>
  <c r="Q179" i="21"/>
  <c r="P179" i="21"/>
  <c r="O179" i="21"/>
  <c r="N179" i="21"/>
  <c r="M179" i="21"/>
  <c r="L179" i="21"/>
  <c r="K179" i="21"/>
  <c r="J179" i="21"/>
  <c r="I179" i="21"/>
  <c r="H179" i="21"/>
  <c r="G179" i="21"/>
  <c r="F179" i="21"/>
  <c r="E179" i="21"/>
  <c r="D179" i="21"/>
  <c r="C179" i="21"/>
  <c r="V178" i="21"/>
  <c r="U178" i="21"/>
  <c r="T178" i="21"/>
  <c r="S178" i="21"/>
  <c r="R178" i="21"/>
  <c r="Q178" i="21"/>
  <c r="P178" i="21"/>
  <c r="O178" i="21"/>
  <c r="N178" i="21"/>
  <c r="M178" i="21"/>
  <c r="L178" i="21"/>
  <c r="K178" i="21"/>
  <c r="J178" i="21"/>
  <c r="I178" i="21"/>
  <c r="H178" i="21"/>
  <c r="G178" i="21"/>
  <c r="F178" i="21"/>
  <c r="E178" i="21"/>
  <c r="D178" i="21"/>
  <c r="C178" i="21"/>
  <c r="V177" i="21"/>
  <c r="U177" i="21"/>
  <c r="T177" i="21"/>
  <c r="S177" i="21"/>
  <c r="R177" i="21"/>
  <c r="Q177" i="21"/>
  <c r="P177" i="21"/>
  <c r="O177" i="21"/>
  <c r="N177" i="21"/>
  <c r="M177" i="21"/>
  <c r="L177" i="21"/>
  <c r="K177" i="21"/>
  <c r="J177" i="21"/>
  <c r="I177" i="21"/>
  <c r="H177" i="21"/>
  <c r="G177" i="21"/>
  <c r="F177" i="21"/>
  <c r="E177" i="21"/>
  <c r="D177" i="21"/>
  <c r="C177" i="21"/>
  <c r="V176" i="21"/>
  <c r="U176" i="21"/>
  <c r="T176" i="21"/>
  <c r="S176" i="21"/>
  <c r="R176" i="21"/>
  <c r="Q176" i="21"/>
  <c r="P176" i="21"/>
  <c r="O176" i="21"/>
  <c r="N176" i="21"/>
  <c r="M176" i="21"/>
  <c r="L176" i="21"/>
  <c r="K176" i="21"/>
  <c r="J176" i="21"/>
  <c r="I176" i="21"/>
  <c r="H176" i="21"/>
  <c r="G176" i="21"/>
  <c r="F176" i="21"/>
  <c r="E176" i="21"/>
  <c r="D176" i="21"/>
  <c r="C176" i="21"/>
  <c r="V175" i="21"/>
  <c r="U175" i="21"/>
  <c r="T175" i="21"/>
  <c r="S175" i="21"/>
  <c r="R175" i="21"/>
  <c r="Q175" i="21"/>
  <c r="P175" i="21"/>
  <c r="O175" i="21"/>
  <c r="N175" i="21"/>
  <c r="M175" i="21"/>
  <c r="L175" i="21"/>
  <c r="K175" i="21"/>
  <c r="J175" i="21"/>
  <c r="I175" i="21"/>
  <c r="H175" i="21"/>
  <c r="G175" i="21"/>
  <c r="F175" i="21"/>
  <c r="E175" i="21"/>
  <c r="D175" i="21"/>
  <c r="C175" i="21"/>
  <c r="V174" i="21"/>
  <c r="U174" i="21"/>
  <c r="T174" i="21"/>
  <c r="S174" i="21"/>
  <c r="R174" i="21"/>
  <c r="Q174" i="21"/>
  <c r="P174" i="21"/>
  <c r="O174" i="21"/>
  <c r="N174" i="21"/>
  <c r="M174" i="21"/>
  <c r="L174" i="21"/>
  <c r="K174" i="21"/>
  <c r="J174" i="21"/>
  <c r="I174" i="21"/>
  <c r="H174" i="21"/>
  <c r="G174" i="21"/>
  <c r="F174" i="21"/>
  <c r="E174" i="21"/>
  <c r="D174" i="21"/>
  <c r="C174" i="21"/>
  <c r="V173" i="21"/>
  <c r="U173" i="21"/>
  <c r="T173" i="21"/>
  <c r="S173" i="21"/>
  <c r="R173" i="21"/>
  <c r="Q173" i="21"/>
  <c r="P173" i="21"/>
  <c r="O173" i="21"/>
  <c r="N173" i="21"/>
  <c r="M173" i="21"/>
  <c r="L173" i="21"/>
  <c r="K173" i="21"/>
  <c r="J173" i="21"/>
  <c r="I173" i="21"/>
  <c r="H173" i="21"/>
  <c r="G173" i="21"/>
  <c r="F173" i="21"/>
  <c r="E173" i="21"/>
  <c r="D173" i="21"/>
  <c r="C173" i="21"/>
  <c r="V172" i="21"/>
  <c r="U172" i="21"/>
  <c r="T172" i="21"/>
  <c r="S172" i="21"/>
  <c r="R172" i="21"/>
  <c r="Q172" i="21"/>
  <c r="P172" i="21"/>
  <c r="O172" i="21"/>
  <c r="N172" i="21"/>
  <c r="M172" i="21"/>
  <c r="L172" i="21"/>
  <c r="K172" i="21"/>
  <c r="J172" i="21"/>
  <c r="I172" i="21"/>
  <c r="H172" i="21"/>
  <c r="G172" i="21"/>
  <c r="F172" i="21"/>
  <c r="E172" i="21"/>
  <c r="D172" i="21"/>
  <c r="C172" i="21"/>
  <c r="V171" i="21"/>
  <c r="U171" i="21"/>
  <c r="T171" i="21"/>
  <c r="S171" i="21"/>
  <c r="R171" i="21"/>
  <c r="Q171" i="21"/>
  <c r="P171" i="21"/>
  <c r="O171" i="21"/>
  <c r="N171" i="21"/>
  <c r="M171" i="21"/>
  <c r="L171" i="21"/>
  <c r="K171" i="21"/>
  <c r="J171" i="21"/>
  <c r="I171" i="21"/>
  <c r="H171" i="21"/>
  <c r="G171" i="21"/>
  <c r="F171" i="21"/>
  <c r="E171" i="21"/>
  <c r="D171" i="21"/>
  <c r="C171" i="21"/>
  <c r="V170" i="21"/>
  <c r="U170" i="21"/>
  <c r="T170" i="21"/>
  <c r="S170" i="21"/>
  <c r="R170" i="21"/>
  <c r="Q170" i="21"/>
  <c r="P170" i="21"/>
  <c r="O170" i="21"/>
  <c r="N170" i="21"/>
  <c r="M170" i="21"/>
  <c r="L170" i="21"/>
  <c r="K170" i="21"/>
  <c r="J170" i="21"/>
  <c r="I170" i="21"/>
  <c r="H170" i="21"/>
  <c r="G170" i="21"/>
  <c r="F170" i="21"/>
  <c r="E170" i="21"/>
  <c r="D170" i="21"/>
  <c r="C170" i="21"/>
  <c r="V169" i="21"/>
  <c r="U169" i="21"/>
  <c r="T169" i="21"/>
  <c r="S169" i="21"/>
  <c r="R169" i="21"/>
  <c r="Q169" i="21"/>
  <c r="P169" i="21"/>
  <c r="O169" i="21"/>
  <c r="N169" i="21"/>
  <c r="M169" i="21"/>
  <c r="L169" i="21"/>
  <c r="K169" i="21"/>
  <c r="J169" i="21"/>
  <c r="I169" i="21"/>
  <c r="H169" i="21"/>
  <c r="G169" i="21"/>
  <c r="F169" i="21"/>
  <c r="E169" i="21"/>
  <c r="D169" i="21"/>
  <c r="C169" i="21"/>
  <c r="V168" i="21"/>
  <c r="U168" i="21"/>
  <c r="T168" i="21"/>
  <c r="S168" i="21"/>
  <c r="R168" i="21"/>
  <c r="Q168" i="21"/>
  <c r="P168" i="21"/>
  <c r="O168" i="21"/>
  <c r="N168" i="21"/>
  <c r="M168" i="21"/>
  <c r="L168" i="21"/>
  <c r="K168" i="21"/>
  <c r="J168" i="21"/>
  <c r="I168" i="21"/>
  <c r="H168" i="21"/>
  <c r="G168" i="21"/>
  <c r="F168" i="21"/>
  <c r="E168" i="21"/>
  <c r="D168" i="21"/>
  <c r="C168" i="21"/>
  <c r="V167" i="21"/>
  <c r="U167" i="21"/>
  <c r="T167" i="21"/>
  <c r="S167" i="21"/>
  <c r="R167" i="21"/>
  <c r="Q167" i="21"/>
  <c r="P167" i="21"/>
  <c r="O167" i="21"/>
  <c r="N167" i="21"/>
  <c r="M167" i="21"/>
  <c r="L167" i="21"/>
  <c r="K167" i="21"/>
  <c r="J167" i="21"/>
  <c r="I167" i="21"/>
  <c r="H167" i="21"/>
  <c r="G167" i="21"/>
  <c r="F167" i="21"/>
  <c r="E167" i="21"/>
  <c r="D167" i="21"/>
  <c r="C167" i="21"/>
  <c r="V166" i="21"/>
  <c r="U166" i="21"/>
  <c r="T166" i="21"/>
  <c r="S166" i="21"/>
  <c r="R166" i="21"/>
  <c r="Q166" i="21"/>
  <c r="P166" i="21"/>
  <c r="O166" i="21"/>
  <c r="N166" i="21"/>
  <c r="M166" i="21"/>
  <c r="L166" i="21"/>
  <c r="K166" i="21"/>
  <c r="J166" i="21"/>
  <c r="I166" i="21"/>
  <c r="H166" i="21"/>
  <c r="G166" i="21"/>
  <c r="F166" i="21"/>
  <c r="E166" i="21"/>
  <c r="D166" i="21"/>
  <c r="C166" i="21"/>
  <c r="V165" i="21"/>
  <c r="U165" i="21"/>
  <c r="T165" i="21"/>
  <c r="S165" i="21"/>
  <c r="R165" i="21"/>
  <c r="Q165" i="21"/>
  <c r="P165" i="21"/>
  <c r="O165" i="21"/>
  <c r="N165" i="21"/>
  <c r="M165" i="21"/>
  <c r="L165" i="21"/>
  <c r="K165" i="21"/>
  <c r="J165" i="21"/>
  <c r="I165" i="21"/>
  <c r="H165" i="21"/>
  <c r="G165" i="21"/>
  <c r="F165" i="21"/>
  <c r="E165" i="21"/>
  <c r="D165" i="21"/>
  <c r="C165" i="21"/>
  <c r="V164" i="21"/>
  <c r="U164" i="21"/>
  <c r="T164" i="21"/>
  <c r="S164" i="21"/>
  <c r="R164" i="21"/>
  <c r="Q164" i="21"/>
  <c r="P164" i="21"/>
  <c r="O164" i="21"/>
  <c r="N164" i="21"/>
  <c r="M164" i="21"/>
  <c r="L164" i="21"/>
  <c r="K164" i="21"/>
  <c r="J164" i="21"/>
  <c r="I164" i="21"/>
  <c r="H164" i="21"/>
  <c r="G164" i="21"/>
  <c r="F164" i="21"/>
  <c r="E164" i="21"/>
  <c r="D164" i="21"/>
  <c r="C164" i="21"/>
  <c r="V163" i="21"/>
  <c r="U163" i="21"/>
  <c r="T163" i="21"/>
  <c r="S163" i="21"/>
  <c r="R163" i="21"/>
  <c r="Q163" i="21"/>
  <c r="P163" i="21"/>
  <c r="O163" i="21"/>
  <c r="N163" i="21"/>
  <c r="M163" i="21"/>
  <c r="L163" i="21"/>
  <c r="K163" i="21"/>
  <c r="J163" i="21"/>
  <c r="I163" i="21"/>
  <c r="H163" i="21"/>
  <c r="G163" i="21"/>
  <c r="F163" i="21"/>
  <c r="E163" i="21"/>
  <c r="D163" i="21"/>
  <c r="C163" i="21"/>
  <c r="V162" i="21"/>
  <c r="U162" i="21"/>
  <c r="T162" i="21"/>
  <c r="S162" i="21"/>
  <c r="R162" i="21"/>
  <c r="Q162" i="21"/>
  <c r="P162" i="21"/>
  <c r="O162" i="21"/>
  <c r="N162" i="21"/>
  <c r="M162" i="21"/>
  <c r="L162" i="21"/>
  <c r="K162" i="21"/>
  <c r="J162" i="21"/>
  <c r="I162" i="21"/>
  <c r="H162" i="21"/>
  <c r="G162" i="21"/>
  <c r="F162" i="21"/>
  <c r="E162" i="21"/>
  <c r="D162" i="21"/>
  <c r="C162" i="21"/>
  <c r="V161" i="21"/>
  <c r="U161" i="21"/>
  <c r="T161" i="21"/>
  <c r="S161" i="21"/>
  <c r="R161" i="21"/>
  <c r="Q161" i="21"/>
  <c r="P161" i="21"/>
  <c r="O161" i="21"/>
  <c r="N161" i="21"/>
  <c r="M161" i="21"/>
  <c r="L161" i="21"/>
  <c r="K161" i="21"/>
  <c r="J161" i="21"/>
  <c r="I161" i="21"/>
  <c r="H161" i="21"/>
  <c r="G161" i="21"/>
  <c r="F161" i="21"/>
  <c r="E161" i="21"/>
  <c r="D161" i="21"/>
  <c r="C161" i="21"/>
  <c r="V160" i="21"/>
  <c r="U160" i="21"/>
  <c r="T160" i="21"/>
  <c r="S160" i="21"/>
  <c r="R160" i="21"/>
  <c r="Q160" i="21"/>
  <c r="P160" i="21"/>
  <c r="O160" i="21"/>
  <c r="N160" i="21"/>
  <c r="M160" i="21"/>
  <c r="L160" i="21"/>
  <c r="K160" i="21"/>
  <c r="J160" i="21"/>
  <c r="I160" i="21"/>
  <c r="H160" i="21"/>
  <c r="G160" i="21"/>
  <c r="F160" i="21"/>
  <c r="E160" i="21"/>
  <c r="D160" i="21"/>
  <c r="C160" i="21"/>
  <c r="V159" i="21"/>
  <c r="U159" i="21"/>
  <c r="T159" i="21"/>
  <c r="S159" i="21"/>
  <c r="R159" i="21"/>
  <c r="Q159" i="21"/>
  <c r="P159" i="21"/>
  <c r="O159" i="21"/>
  <c r="N159" i="21"/>
  <c r="M159" i="21"/>
  <c r="L159" i="21"/>
  <c r="K159" i="21"/>
  <c r="J159" i="21"/>
  <c r="I159" i="21"/>
  <c r="H159" i="21"/>
  <c r="G159" i="21"/>
  <c r="F159" i="21"/>
  <c r="E159" i="21"/>
  <c r="D159" i="21"/>
  <c r="C159" i="21"/>
  <c r="V158" i="21"/>
  <c r="U158" i="21"/>
  <c r="T158" i="21"/>
  <c r="S158" i="21"/>
  <c r="R158" i="21"/>
  <c r="Q158" i="21"/>
  <c r="P158" i="21"/>
  <c r="O158" i="21"/>
  <c r="N158" i="21"/>
  <c r="M158" i="21"/>
  <c r="L158" i="21"/>
  <c r="K158" i="21"/>
  <c r="J158" i="21"/>
  <c r="I158" i="21"/>
  <c r="H158" i="21"/>
  <c r="G158" i="21"/>
  <c r="F158" i="21"/>
  <c r="E158" i="21"/>
  <c r="D158" i="21"/>
  <c r="C158" i="21"/>
  <c r="V157" i="21"/>
  <c r="U157" i="21"/>
  <c r="T157" i="21"/>
  <c r="S157" i="21"/>
  <c r="R157" i="21"/>
  <c r="Q157" i="21"/>
  <c r="P157" i="21"/>
  <c r="O157" i="21"/>
  <c r="N157" i="21"/>
  <c r="M157" i="21"/>
  <c r="L157" i="21"/>
  <c r="K157" i="21"/>
  <c r="J157" i="21"/>
  <c r="I157" i="21"/>
  <c r="H157" i="21"/>
  <c r="G157" i="21"/>
  <c r="F157" i="21"/>
  <c r="E157" i="21"/>
  <c r="D157" i="21"/>
  <c r="C157" i="21"/>
  <c r="V156" i="21"/>
  <c r="U156" i="21"/>
  <c r="T156" i="21"/>
  <c r="S156" i="21"/>
  <c r="R156" i="21"/>
  <c r="Q156" i="21"/>
  <c r="P156" i="21"/>
  <c r="O156" i="21"/>
  <c r="N156" i="21"/>
  <c r="M156" i="21"/>
  <c r="L156" i="21"/>
  <c r="K156" i="21"/>
  <c r="J156" i="21"/>
  <c r="I156" i="21"/>
  <c r="H156" i="21"/>
  <c r="G156" i="21"/>
  <c r="F156" i="21"/>
  <c r="E156" i="21"/>
  <c r="D156" i="21"/>
  <c r="C156" i="21"/>
  <c r="V155" i="21"/>
  <c r="U155" i="21"/>
  <c r="T155" i="21"/>
  <c r="S155" i="21"/>
  <c r="R155" i="21"/>
  <c r="Q155" i="21"/>
  <c r="P155" i="21"/>
  <c r="O155" i="21"/>
  <c r="N155" i="21"/>
  <c r="M155" i="21"/>
  <c r="L155" i="21"/>
  <c r="K155" i="21"/>
  <c r="J155" i="21"/>
  <c r="I155" i="21"/>
  <c r="H155" i="21"/>
  <c r="G155" i="21"/>
  <c r="F155" i="21"/>
  <c r="E155" i="21"/>
  <c r="D155" i="21"/>
  <c r="C155" i="21"/>
  <c r="V154" i="21"/>
  <c r="U154" i="21"/>
  <c r="T154" i="21"/>
  <c r="S154" i="21"/>
  <c r="R154" i="21"/>
  <c r="Q154" i="21"/>
  <c r="P154" i="21"/>
  <c r="O154" i="21"/>
  <c r="N154" i="21"/>
  <c r="M154" i="21"/>
  <c r="L154" i="21"/>
  <c r="K154" i="21"/>
  <c r="J154" i="21"/>
  <c r="I154" i="21"/>
  <c r="H154" i="21"/>
  <c r="G154" i="21"/>
  <c r="F154" i="21"/>
  <c r="E154" i="21"/>
  <c r="D154" i="21"/>
  <c r="C154" i="21"/>
  <c r="V153" i="21"/>
  <c r="U153" i="21"/>
  <c r="T153" i="21"/>
  <c r="S153" i="21"/>
  <c r="R153" i="21"/>
  <c r="Q153" i="21"/>
  <c r="P153" i="21"/>
  <c r="O153" i="21"/>
  <c r="N153" i="21"/>
  <c r="M153" i="21"/>
  <c r="L153" i="21"/>
  <c r="K153" i="21"/>
  <c r="J153" i="21"/>
  <c r="I153" i="21"/>
  <c r="H153" i="21"/>
  <c r="G153" i="21"/>
  <c r="F153" i="21"/>
  <c r="E153" i="21"/>
  <c r="D153" i="21"/>
  <c r="C153" i="21"/>
  <c r="V152" i="21"/>
  <c r="U152" i="21"/>
  <c r="T152" i="21"/>
  <c r="S152" i="21"/>
  <c r="R152" i="21"/>
  <c r="Q152" i="21"/>
  <c r="P152" i="21"/>
  <c r="O152" i="21"/>
  <c r="N152" i="21"/>
  <c r="M152" i="21"/>
  <c r="L152" i="21"/>
  <c r="K152" i="21"/>
  <c r="J152" i="21"/>
  <c r="I152" i="21"/>
  <c r="H152" i="21"/>
  <c r="G152" i="21"/>
  <c r="F152" i="21"/>
  <c r="E152" i="21"/>
  <c r="D152" i="21"/>
  <c r="C152" i="21"/>
  <c r="V151" i="21"/>
  <c r="U151" i="21"/>
  <c r="T151" i="21"/>
  <c r="S151" i="21"/>
  <c r="R151" i="21"/>
  <c r="Q151" i="21"/>
  <c r="P151" i="21"/>
  <c r="O151" i="21"/>
  <c r="N151" i="21"/>
  <c r="M151" i="21"/>
  <c r="L151" i="21"/>
  <c r="K151" i="21"/>
  <c r="J151" i="21"/>
  <c r="I151" i="21"/>
  <c r="H151" i="21"/>
  <c r="G151" i="21"/>
  <c r="F151" i="21"/>
  <c r="E151" i="21"/>
  <c r="D151" i="21"/>
  <c r="C151" i="21"/>
  <c r="V150" i="21"/>
  <c r="U150" i="21"/>
  <c r="T150" i="21"/>
  <c r="S150" i="21"/>
  <c r="R150" i="21"/>
  <c r="Q150" i="21"/>
  <c r="P150" i="21"/>
  <c r="O150" i="21"/>
  <c r="N150" i="21"/>
  <c r="M150" i="21"/>
  <c r="L150" i="21"/>
  <c r="K150" i="21"/>
  <c r="J150" i="21"/>
  <c r="I150" i="21"/>
  <c r="H150" i="21"/>
  <c r="G150" i="21"/>
  <c r="F150" i="21"/>
  <c r="E150" i="21"/>
  <c r="D150" i="21"/>
  <c r="C150" i="21"/>
  <c r="V149" i="21"/>
  <c r="U149" i="21"/>
  <c r="T149" i="21"/>
  <c r="S149" i="21"/>
  <c r="R149" i="21"/>
  <c r="Q149" i="21"/>
  <c r="P149" i="21"/>
  <c r="O149" i="21"/>
  <c r="N149" i="21"/>
  <c r="M149" i="21"/>
  <c r="L149" i="21"/>
  <c r="K149" i="21"/>
  <c r="J149" i="21"/>
  <c r="I149" i="21"/>
  <c r="H149" i="21"/>
  <c r="G149" i="21"/>
  <c r="F149" i="21"/>
  <c r="E149" i="21"/>
  <c r="D149" i="21"/>
  <c r="C149" i="21"/>
  <c r="V148" i="21"/>
  <c r="U148" i="21"/>
  <c r="T148" i="21"/>
  <c r="S148" i="21"/>
  <c r="R148" i="21"/>
  <c r="Q148" i="21"/>
  <c r="P148" i="21"/>
  <c r="O148" i="21"/>
  <c r="N148" i="21"/>
  <c r="M148" i="21"/>
  <c r="L148" i="21"/>
  <c r="K148" i="21"/>
  <c r="J148" i="21"/>
  <c r="I148" i="21"/>
  <c r="H148" i="21"/>
  <c r="G148" i="21"/>
  <c r="F148" i="21"/>
  <c r="E148" i="21"/>
  <c r="D148" i="21"/>
  <c r="C148" i="21"/>
  <c r="V147" i="21"/>
  <c r="U147" i="21"/>
  <c r="T147" i="21"/>
  <c r="S147" i="21"/>
  <c r="R147" i="21"/>
  <c r="Q147" i="21"/>
  <c r="P147" i="21"/>
  <c r="O147" i="21"/>
  <c r="N147" i="21"/>
  <c r="M147" i="21"/>
  <c r="L147" i="21"/>
  <c r="K147" i="21"/>
  <c r="J147" i="21"/>
  <c r="I147" i="21"/>
  <c r="H147" i="21"/>
  <c r="G147" i="21"/>
  <c r="F147" i="21"/>
  <c r="E147" i="21"/>
  <c r="D147" i="21"/>
  <c r="C147" i="21"/>
  <c r="V146" i="21"/>
  <c r="U146" i="21"/>
  <c r="T146" i="21"/>
  <c r="S146" i="21"/>
  <c r="R146" i="21"/>
  <c r="Q146" i="21"/>
  <c r="P146" i="21"/>
  <c r="O146" i="21"/>
  <c r="N146" i="21"/>
  <c r="M146" i="21"/>
  <c r="L146" i="21"/>
  <c r="K146" i="21"/>
  <c r="J146" i="21"/>
  <c r="I146" i="21"/>
  <c r="H146" i="21"/>
  <c r="G146" i="21"/>
  <c r="F146" i="21"/>
  <c r="E146" i="21"/>
  <c r="D146" i="21"/>
  <c r="C146" i="21"/>
  <c r="V145" i="21"/>
  <c r="U145" i="21"/>
  <c r="T145" i="21"/>
  <c r="S145" i="21"/>
  <c r="R145" i="21"/>
  <c r="Q145" i="21"/>
  <c r="P145" i="21"/>
  <c r="O145" i="21"/>
  <c r="N145" i="21"/>
  <c r="M145" i="21"/>
  <c r="L145" i="21"/>
  <c r="K145" i="21"/>
  <c r="J145" i="21"/>
  <c r="I145" i="21"/>
  <c r="H145" i="21"/>
  <c r="G145" i="21"/>
  <c r="F145" i="21"/>
  <c r="E145" i="21"/>
  <c r="D145" i="21"/>
  <c r="C145" i="21"/>
  <c r="V144" i="21"/>
  <c r="U144" i="21"/>
  <c r="T144" i="21"/>
  <c r="S144" i="21"/>
  <c r="R144" i="21"/>
  <c r="Q144" i="21"/>
  <c r="P144" i="21"/>
  <c r="O144" i="21"/>
  <c r="N144" i="21"/>
  <c r="M144" i="21"/>
  <c r="L144" i="21"/>
  <c r="K144" i="21"/>
  <c r="J144" i="21"/>
  <c r="I144" i="21"/>
  <c r="H144" i="21"/>
  <c r="G144" i="21"/>
  <c r="F144" i="21"/>
  <c r="E144" i="21"/>
  <c r="D144" i="21"/>
  <c r="C144" i="21"/>
  <c r="V143" i="21"/>
  <c r="U143" i="21"/>
  <c r="T143" i="21"/>
  <c r="S143" i="21"/>
  <c r="R143" i="21"/>
  <c r="Q143" i="21"/>
  <c r="P143" i="21"/>
  <c r="O143" i="21"/>
  <c r="N143" i="21"/>
  <c r="M143" i="21"/>
  <c r="L143" i="21"/>
  <c r="K143" i="21"/>
  <c r="J143" i="21"/>
  <c r="I143" i="21"/>
  <c r="H143" i="21"/>
  <c r="G143" i="21"/>
  <c r="F143" i="21"/>
  <c r="E143" i="21"/>
  <c r="D143" i="21"/>
  <c r="C143" i="21"/>
  <c r="V142" i="21"/>
  <c r="U142" i="21"/>
  <c r="T142" i="21"/>
  <c r="S142" i="21"/>
  <c r="R142" i="21"/>
  <c r="Q142" i="21"/>
  <c r="P142" i="21"/>
  <c r="O142" i="21"/>
  <c r="N142" i="21"/>
  <c r="M142" i="21"/>
  <c r="L142" i="21"/>
  <c r="K142" i="21"/>
  <c r="J142" i="21"/>
  <c r="I142" i="21"/>
  <c r="H142" i="21"/>
  <c r="G142" i="21"/>
  <c r="F142" i="21"/>
  <c r="E142" i="21"/>
  <c r="D142" i="21"/>
  <c r="C142" i="21"/>
  <c r="V141" i="21"/>
  <c r="U141" i="21"/>
  <c r="T141" i="21"/>
  <c r="S141" i="21"/>
  <c r="R141" i="21"/>
  <c r="Q141" i="21"/>
  <c r="P141" i="21"/>
  <c r="O141" i="21"/>
  <c r="N141" i="21"/>
  <c r="M141" i="21"/>
  <c r="L141" i="21"/>
  <c r="K141" i="21"/>
  <c r="J141" i="21"/>
  <c r="I141" i="21"/>
  <c r="H141" i="21"/>
  <c r="G141" i="21"/>
  <c r="F141" i="21"/>
  <c r="E141" i="21"/>
  <c r="D141" i="21"/>
  <c r="C141" i="21"/>
  <c r="V140" i="21"/>
  <c r="U140" i="21"/>
  <c r="T140" i="21"/>
  <c r="S140" i="21"/>
  <c r="R140" i="21"/>
  <c r="Q140" i="21"/>
  <c r="P140" i="21"/>
  <c r="O140" i="21"/>
  <c r="N140" i="21"/>
  <c r="M140" i="21"/>
  <c r="L140" i="21"/>
  <c r="K140" i="21"/>
  <c r="J140" i="21"/>
  <c r="I140" i="21"/>
  <c r="H140" i="21"/>
  <c r="G140" i="21"/>
  <c r="F140" i="21"/>
  <c r="E140" i="21"/>
  <c r="D140" i="21"/>
  <c r="C140" i="21"/>
  <c r="V139" i="21"/>
  <c r="U139" i="21"/>
  <c r="T139" i="21"/>
  <c r="S139" i="21"/>
  <c r="R139" i="21"/>
  <c r="Q139" i="21"/>
  <c r="P139" i="21"/>
  <c r="O139" i="21"/>
  <c r="N139" i="21"/>
  <c r="M139" i="21"/>
  <c r="L139" i="21"/>
  <c r="K139" i="21"/>
  <c r="J139" i="21"/>
  <c r="I139" i="21"/>
  <c r="H139" i="21"/>
  <c r="G139" i="21"/>
  <c r="F139" i="21"/>
  <c r="E139" i="21"/>
  <c r="D139" i="21"/>
  <c r="C139" i="21"/>
  <c r="V138" i="21"/>
  <c r="U138" i="21"/>
  <c r="T138" i="21"/>
  <c r="S138" i="21"/>
  <c r="R138" i="21"/>
  <c r="Q138" i="21"/>
  <c r="P138" i="21"/>
  <c r="O138" i="21"/>
  <c r="N138" i="21"/>
  <c r="M138" i="21"/>
  <c r="L138" i="21"/>
  <c r="K138" i="21"/>
  <c r="J138" i="21"/>
  <c r="I138" i="21"/>
  <c r="H138" i="21"/>
  <c r="G138" i="21"/>
  <c r="F138" i="21"/>
  <c r="E138" i="21"/>
  <c r="D138" i="21"/>
  <c r="C138" i="21"/>
  <c r="V137" i="21"/>
  <c r="U137" i="21"/>
  <c r="T137" i="21"/>
  <c r="S137" i="21"/>
  <c r="R137" i="21"/>
  <c r="Q137" i="21"/>
  <c r="P137" i="21"/>
  <c r="O137" i="21"/>
  <c r="N137" i="21"/>
  <c r="M137" i="21"/>
  <c r="L137" i="21"/>
  <c r="K137" i="21"/>
  <c r="J137" i="21"/>
  <c r="I137" i="21"/>
  <c r="H137" i="21"/>
  <c r="G137" i="21"/>
  <c r="F137" i="21"/>
  <c r="E137" i="21"/>
  <c r="D137" i="21"/>
  <c r="C137" i="21"/>
  <c r="V136" i="21"/>
  <c r="U136" i="21"/>
  <c r="T136" i="21"/>
  <c r="S136" i="21"/>
  <c r="R136" i="21"/>
  <c r="Q136" i="21"/>
  <c r="P136" i="21"/>
  <c r="O136" i="21"/>
  <c r="N136" i="21"/>
  <c r="M136" i="21"/>
  <c r="L136" i="21"/>
  <c r="K136" i="21"/>
  <c r="J136" i="21"/>
  <c r="I136" i="21"/>
  <c r="H136" i="21"/>
  <c r="G136" i="21"/>
  <c r="F136" i="21"/>
  <c r="E136" i="21"/>
  <c r="D136" i="21"/>
  <c r="C136" i="21"/>
  <c r="AE170" i="20"/>
  <c r="AD170" i="20"/>
  <c r="AC170" i="20"/>
  <c r="AB170" i="20"/>
  <c r="AA170" i="20"/>
  <c r="Z170" i="20"/>
  <c r="Y170" i="20"/>
  <c r="X170" i="20"/>
  <c r="W170" i="20"/>
  <c r="V170" i="20"/>
  <c r="U170" i="20"/>
  <c r="T170" i="20"/>
  <c r="S170" i="20"/>
  <c r="R170" i="20"/>
  <c r="Q170" i="20"/>
  <c r="P170" i="20"/>
  <c r="O170" i="20"/>
  <c r="N170" i="20"/>
  <c r="M170" i="20"/>
  <c r="L170" i="20"/>
  <c r="K170" i="20"/>
  <c r="J170" i="20"/>
  <c r="I170" i="20"/>
  <c r="H170" i="20"/>
  <c r="G170" i="20"/>
  <c r="F170" i="20"/>
  <c r="E170" i="20"/>
  <c r="D170" i="20"/>
  <c r="C170" i="20"/>
  <c r="AE169" i="20"/>
  <c r="AD169" i="20"/>
  <c r="AC169" i="20"/>
  <c r="AB169" i="20"/>
  <c r="AA169" i="20"/>
  <c r="Z169" i="20"/>
  <c r="Y169" i="20"/>
  <c r="X169" i="20"/>
  <c r="W169" i="20"/>
  <c r="V169" i="20"/>
  <c r="U169" i="20"/>
  <c r="T169" i="20"/>
  <c r="S169" i="20"/>
  <c r="R169" i="20"/>
  <c r="Q169" i="20"/>
  <c r="P169" i="20"/>
  <c r="O169" i="20"/>
  <c r="N169" i="20"/>
  <c r="M169" i="20"/>
  <c r="L169" i="20"/>
  <c r="K169" i="20"/>
  <c r="J169" i="20"/>
  <c r="I169" i="20"/>
  <c r="H169" i="20"/>
  <c r="G169" i="20"/>
  <c r="F169" i="20"/>
  <c r="E169" i="20"/>
  <c r="D169" i="20"/>
  <c r="C169" i="20"/>
  <c r="AE168" i="20"/>
  <c r="AD168" i="20"/>
  <c r="AC168" i="20"/>
  <c r="AB168" i="20"/>
  <c r="AA168" i="20"/>
  <c r="Z168" i="20"/>
  <c r="Y168" i="20"/>
  <c r="X168" i="20"/>
  <c r="W168" i="20"/>
  <c r="V168" i="20"/>
  <c r="U168" i="20"/>
  <c r="T168" i="20"/>
  <c r="S168" i="20"/>
  <c r="R168" i="20"/>
  <c r="Q168" i="20"/>
  <c r="P168" i="20"/>
  <c r="O168" i="20"/>
  <c r="N168" i="20"/>
  <c r="M168" i="20"/>
  <c r="L168" i="20"/>
  <c r="K168" i="20"/>
  <c r="J168" i="20"/>
  <c r="I168" i="20"/>
  <c r="H168" i="20"/>
  <c r="G168" i="20"/>
  <c r="F168" i="20"/>
  <c r="E168" i="20"/>
  <c r="D168" i="20"/>
  <c r="C168" i="20"/>
  <c r="AE167" i="20"/>
  <c r="AD167" i="20"/>
  <c r="AC167" i="20"/>
  <c r="AB167" i="20"/>
  <c r="AA167" i="20"/>
  <c r="Z167" i="20"/>
  <c r="Y167" i="20"/>
  <c r="X167" i="20"/>
  <c r="W167" i="20"/>
  <c r="V167" i="20"/>
  <c r="U167" i="20"/>
  <c r="T167" i="20"/>
  <c r="S167" i="20"/>
  <c r="R167" i="20"/>
  <c r="Q167" i="20"/>
  <c r="P167" i="20"/>
  <c r="O167" i="20"/>
  <c r="N167" i="20"/>
  <c r="M167" i="20"/>
  <c r="L167" i="20"/>
  <c r="K167" i="20"/>
  <c r="J167" i="20"/>
  <c r="I167" i="20"/>
  <c r="H167" i="20"/>
  <c r="G167" i="20"/>
  <c r="F167" i="20"/>
  <c r="E167" i="20"/>
  <c r="D167" i="20"/>
  <c r="C167" i="20"/>
  <c r="AE166" i="20"/>
  <c r="AD166" i="20"/>
  <c r="AC166" i="20"/>
  <c r="AB166" i="20"/>
  <c r="AA166" i="20"/>
  <c r="Z166" i="20"/>
  <c r="Y166" i="20"/>
  <c r="X166" i="20"/>
  <c r="W166" i="20"/>
  <c r="V166" i="20"/>
  <c r="U166" i="20"/>
  <c r="T166" i="20"/>
  <c r="S166" i="20"/>
  <c r="R166" i="20"/>
  <c r="Q166" i="20"/>
  <c r="P166" i="20"/>
  <c r="O166" i="20"/>
  <c r="N166" i="20"/>
  <c r="M166" i="20"/>
  <c r="L166" i="20"/>
  <c r="K166" i="20"/>
  <c r="J166" i="20"/>
  <c r="I166" i="20"/>
  <c r="H166" i="20"/>
  <c r="G166" i="20"/>
  <c r="F166" i="20"/>
  <c r="E166" i="20"/>
  <c r="D166" i="20"/>
  <c r="C166" i="20"/>
  <c r="AE165" i="20"/>
  <c r="AD165" i="20"/>
  <c r="AC165" i="20"/>
  <c r="AB165" i="20"/>
  <c r="AA165" i="20"/>
  <c r="Z165" i="20"/>
  <c r="Y165" i="20"/>
  <c r="X165" i="20"/>
  <c r="W165" i="20"/>
  <c r="V165" i="20"/>
  <c r="U165" i="20"/>
  <c r="T165" i="20"/>
  <c r="S165" i="20"/>
  <c r="R165" i="20"/>
  <c r="Q165" i="20"/>
  <c r="P165" i="20"/>
  <c r="O165" i="20"/>
  <c r="N165" i="20"/>
  <c r="M165" i="20"/>
  <c r="L165" i="20"/>
  <c r="K165" i="20"/>
  <c r="J165" i="20"/>
  <c r="I165" i="20"/>
  <c r="H165" i="20"/>
  <c r="G165" i="20"/>
  <c r="F165" i="20"/>
  <c r="E165" i="20"/>
  <c r="D165" i="20"/>
  <c r="C165" i="20"/>
  <c r="AE164" i="20"/>
  <c r="AD164" i="20"/>
  <c r="AC164" i="20"/>
  <c r="AB164" i="20"/>
  <c r="AA164" i="20"/>
  <c r="Z164" i="20"/>
  <c r="Y164" i="20"/>
  <c r="X164" i="20"/>
  <c r="W164" i="20"/>
  <c r="V164" i="20"/>
  <c r="U164" i="20"/>
  <c r="T164" i="20"/>
  <c r="S164" i="20"/>
  <c r="R164" i="20"/>
  <c r="Q164" i="20"/>
  <c r="P164" i="20"/>
  <c r="O164" i="20"/>
  <c r="N164" i="20"/>
  <c r="M164" i="20"/>
  <c r="L164" i="20"/>
  <c r="K164" i="20"/>
  <c r="J164" i="20"/>
  <c r="I164" i="20"/>
  <c r="H164" i="20"/>
  <c r="G164" i="20"/>
  <c r="F164" i="20"/>
  <c r="E164" i="20"/>
  <c r="D164" i="20"/>
  <c r="C164" i="20"/>
  <c r="AE163" i="20"/>
  <c r="AD163" i="20"/>
  <c r="AC163" i="20"/>
  <c r="AB163" i="20"/>
  <c r="AA163" i="20"/>
  <c r="Z163" i="20"/>
  <c r="Y163" i="20"/>
  <c r="X163" i="20"/>
  <c r="W163" i="20"/>
  <c r="V163" i="20"/>
  <c r="U163" i="20"/>
  <c r="T163" i="20"/>
  <c r="S163" i="20"/>
  <c r="R163" i="20"/>
  <c r="Q163" i="20"/>
  <c r="P163" i="20"/>
  <c r="O163" i="20"/>
  <c r="N163" i="20"/>
  <c r="M163" i="20"/>
  <c r="L163" i="20"/>
  <c r="K163" i="20"/>
  <c r="J163" i="20"/>
  <c r="I163" i="20"/>
  <c r="H163" i="20"/>
  <c r="G163" i="20"/>
  <c r="F163" i="20"/>
  <c r="E163" i="20"/>
  <c r="D163" i="20"/>
  <c r="C163" i="20"/>
  <c r="AE162" i="20"/>
  <c r="AD162" i="20"/>
  <c r="AC162" i="20"/>
  <c r="AB162" i="20"/>
  <c r="AA162" i="20"/>
  <c r="Z162" i="20"/>
  <c r="Y162" i="20"/>
  <c r="X162" i="20"/>
  <c r="W162" i="20"/>
  <c r="V162" i="20"/>
  <c r="U162" i="20"/>
  <c r="T162" i="20"/>
  <c r="S162" i="20"/>
  <c r="R162" i="20"/>
  <c r="Q162" i="20"/>
  <c r="P162" i="20"/>
  <c r="O162" i="20"/>
  <c r="N162" i="20"/>
  <c r="M162" i="20"/>
  <c r="L162" i="20"/>
  <c r="K162" i="20"/>
  <c r="J162" i="20"/>
  <c r="I162" i="20"/>
  <c r="H162" i="20"/>
  <c r="G162" i="20"/>
  <c r="F162" i="20"/>
  <c r="E162" i="20"/>
  <c r="D162" i="20"/>
  <c r="C162" i="20"/>
  <c r="AE161" i="20"/>
  <c r="AD161" i="20"/>
  <c r="AC161" i="20"/>
  <c r="AB161" i="20"/>
  <c r="AA161" i="20"/>
  <c r="Z161" i="20"/>
  <c r="Y161" i="20"/>
  <c r="X161" i="20"/>
  <c r="W161" i="20"/>
  <c r="V161" i="20"/>
  <c r="U161" i="20"/>
  <c r="T161" i="20"/>
  <c r="S161" i="20"/>
  <c r="R161" i="20"/>
  <c r="Q161" i="20"/>
  <c r="P161" i="20"/>
  <c r="O161" i="20"/>
  <c r="N161" i="20"/>
  <c r="M161" i="20"/>
  <c r="L161" i="20"/>
  <c r="K161" i="20"/>
  <c r="J161" i="20"/>
  <c r="I161" i="20"/>
  <c r="H161" i="20"/>
  <c r="G161" i="20"/>
  <c r="F161" i="20"/>
  <c r="E161" i="20"/>
  <c r="D161" i="20"/>
  <c r="C161" i="20"/>
  <c r="AE160" i="20"/>
  <c r="AD160" i="20"/>
  <c r="AC160" i="20"/>
  <c r="AB160" i="20"/>
  <c r="AA160" i="20"/>
  <c r="Z160" i="20"/>
  <c r="Y160" i="20"/>
  <c r="X160" i="20"/>
  <c r="W160" i="20"/>
  <c r="V160" i="20"/>
  <c r="U160" i="20"/>
  <c r="T160" i="20"/>
  <c r="S160" i="20"/>
  <c r="R160" i="20"/>
  <c r="Q160" i="20"/>
  <c r="P160" i="20"/>
  <c r="O160" i="20"/>
  <c r="N160" i="20"/>
  <c r="M160" i="20"/>
  <c r="L160" i="20"/>
  <c r="K160" i="20"/>
  <c r="J160" i="20"/>
  <c r="I160" i="20"/>
  <c r="H160" i="20"/>
  <c r="G160" i="20"/>
  <c r="F160" i="20"/>
  <c r="E160" i="20"/>
  <c r="D160" i="20"/>
  <c r="C160" i="20"/>
  <c r="AE159" i="20"/>
  <c r="AD159" i="20"/>
  <c r="AC159" i="20"/>
  <c r="AB159" i="20"/>
  <c r="AA159" i="20"/>
  <c r="Z159" i="20"/>
  <c r="Y159" i="20"/>
  <c r="X159" i="20"/>
  <c r="W159" i="20"/>
  <c r="V159" i="20"/>
  <c r="U159" i="20"/>
  <c r="T159" i="20"/>
  <c r="S159" i="20"/>
  <c r="R159" i="20"/>
  <c r="Q159" i="20"/>
  <c r="P159" i="20"/>
  <c r="O159" i="20"/>
  <c r="N159" i="20"/>
  <c r="M159" i="20"/>
  <c r="L159" i="20"/>
  <c r="K159" i="20"/>
  <c r="J159" i="20"/>
  <c r="I159" i="20"/>
  <c r="H159" i="20"/>
  <c r="G159" i="20"/>
  <c r="F159" i="20"/>
  <c r="E159" i="20"/>
  <c r="D159" i="20"/>
  <c r="C159" i="20"/>
  <c r="AE158" i="20"/>
  <c r="AD158" i="20"/>
  <c r="AC158" i="20"/>
  <c r="AB158" i="20"/>
  <c r="AA158" i="20"/>
  <c r="Z158" i="20"/>
  <c r="Y158" i="20"/>
  <c r="X158" i="20"/>
  <c r="W158" i="20"/>
  <c r="V158" i="20"/>
  <c r="U158" i="20"/>
  <c r="T158" i="20"/>
  <c r="S158" i="20"/>
  <c r="R158" i="20"/>
  <c r="Q158" i="20"/>
  <c r="P158" i="20"/>
  <c r="O158" i="20"/>
  <c r="N158" i="20"/>
  <c r="M158" i="20"/>
  <c r="L158" i="20"/>
  <c r="K158" i="20"/>
  <c r="J158" i="20"/>
  <c r="I158" i="20"/>
  <c r="H158" i="20"/>
  <c r="G158" i="20"/>
  <c r="F158" i="20"/>
  <c r="E158" i="20"/>
  <c r="D158" i="20"/>
  <c r="C158" i="20"/>
  <c r="AE157" i="20"/>
  <c r="AD157" i="20"/>
  <c r="AC157" i="20"/>
  <c r="AB157" i="20"/>
  <c r="AA157" i="20"/>
  <c r="Z157" i="20"/>
  <c r="Y157" i="20"/>
  <c r="X157" i="20"/>
  <c r="W157" i="20"/>
  <c r="V157" i="20"/>
  <c r="U157" i="20"/>
  <c r="T157" i="20"/>
  <c r="S157" i="20"/>
  <c r="R157" i="20"/>
  <c r="Q157" i="20"/>
  <c r="P157" i="20"/>
  <c r="O157" i="20"/>
  <c r="N157" i="20"/>
  <c r="M157" i="20"/>
  <c r="L157" i="20"/>
  <c r="K157" i="20"/>
  <c r="J157" i="20"/>
  <c r="I157" i="20"/>
  <c r="H157" i="20"/>
  <c r="G157" i="20"/>
  <c r="F157" i="20"/>
  <c r="E157" i="20"/>
  <c r="D157" i="20"/>
  <c r="C157" i="20"/>
  <c r="AE156" i="20"/>
  <c r="AD156" i="20"/>
  <c r="AC156" i="20"/>
  <c r="AB156" i="20"/>
  <c r="AA156" i="20"/>
  <c r="Z156" i="20"/>
  <c r="Y156" i="20"/>
  <c r="X156" i="20"/>
  <c r="W156" i="20"/>
  <c r="V156" i="20"/>
  <c r="U156" i="20"/>
  <c r="T156" i="20"/>
  <c r="S156" i="20"/>
  <c r="R156" i="20"/>
  <c r="Q156" i="20"/>
  <c r="P156" i="20"/>
  <c r="O156" i="20"/>
  <c r="N156" i="20"/>
  <c r="M156" i="20"/>
  <c r="L156" i="20"/>
  <c r="K156" i="20"/>
  <c r="J156" i="20"/>
  <c r="I156" i="20"/>
  <c r="H156" i="20"/>
  <c r="G156" i="20"/>
  <c r="F156" i="20"/>
  <c r="E156" i="20"/>
  <c r="D156" i="20"/>
  <c r="C156" i="20"/>
  <c r="AE155" i="20"/>
  <c r="AD155" i="20"/>
  <c r="AC155" i="20"/>
  <c r="AB155" i="20"/>
  <c r="AA155" i="20"/>
  <c r="Z155" i="20"/>
  <c r="Y155" i="20"/>
  <c r="X155" i="20"/>
  <c r="W155" i="20"/>
  <c r="V155" i="20"/>
  <c r="U155" i="20"/>
  <c r="T155" i="20"/>
  <c r="S155" i="20"/>
  <c r="R155" i="20"/>
  <c r="Q155" i="20"/>
  <c r="P155" i="20"/>
  <c r="O155" i="20"/>
  <c r="N155" i="20"/>
  <c r="M155" i="20"/>
  <c r="L155" i="20"/>
  <c r="K155" i="20"/>
  <c r="J155" i="20"/>
  <c r="I155" i="20"/>
  <c r="H155" i="20"/>
  <c r="G155" i="20"/>
  <c r="F155" i="20"/>
  <c r="E155" i="20"/>
  <c r="D155" i="20"/>
  <c r="C155" i="20"/>
  <c r="AE154" i="20"/>
  <c r="AD154" i="20"/>
  <c r="AC154" i="20"/>
  <c r="AB154" i="20"/>
  <c r="AA154" i="20"/>
  <c r="Z154" i="20"/>
  <c r="Y154" i="20"/>
  <c r="X154" i="20"/>
  <c r="W154" i="20"/>
  <c r="V154" i="20"/>
  <c r="U154" i="20"/>
  <c r="T154" i="20"/>
  <c r="S154" i="20"/>
  <c r="R154" i="20"/>
  <c r="Q154" i="20"/>
  <c r="P154" i="20"/>
  <c r="O154" i="20"/>
  <c r="N154" i="20"/>
  <c r="M154" i="20"/>
  <c r="L154" i="20"/>
  <c r="K154" i="20"/>
  <c r="J154" i="20"/>
  <c r="I154" i="20"/>
  <c r="H154" i="20"/>
  <c r="G154" i="20"/>
  <c r="F154" i="20"/>
  <c r="E154" i="20"/>
  <c r="D154" i="20"/>
  <c r="C154" i="20"/>
  <c r="AC153" i="20"/>
  <c r="AB153" i="20"/>
  <c r="AA153" i="20"/>
  <c r="Z153" i="20"/>
  <c r="Y153" i="20"/>
  <c r="X153" i="20"/>
  <c r="W153" i="20"/>
  <c r="V153" i="20"/>
  <c r="U153" i="20"/>
  <c r="T153" i="20"/>
  <c r="S153" i="20"/>
  <c r="R153" i="20"/>
  <c r="Q153" i="20"/>
  <c r="P153" i="20"/>
  <c r="O153" i="20"/>
  <c r="N153" i="20"/>
  <c r="M153" i="20"/>
  <c r="L153" i="20"/>
  <c r="K153" i="20"/>
  <c r="J153" i="20"/>
  <c r="I153" i="20"/>
  <c r="H153" i="20"/>
  <c r="G153" i="20"/>
  <c r="F153" i="20"/>
  <c r="E153" i="20"/>
  <c r="D153" i="20"/>
  <c r="C153" i="20"/>
  <c r="AE152" i="20"/>
  <c r="AD152" i="20"/>
  <c r="AC152" i="20"/>
  <c r="AB152" i="20"/>
  <c r="AA152" i="20"/>
  <c r="Z152" i="20"/>
  <c r="Y152" i="20"/>
  <c r="X152" i="20"/>
  <c r="W152" i="20"/>
  <c r="V152" i="20"/>
  <c r="U152" i="20"/>
  <c r="T152" i="20"/>
  <c r="S152" i="20"/>
  <c r="R152" i="20"/>
  <c r="Q152" i="20"/>
  <c r="P152" i="20"/>
  <c r="O152" i="20"/>
  <c r="N152" i="20"/>
  <c r="M152" i="20"/>
  <c r="L152" i="20"/>
  <c r="K152" i="20"/>
  <c r="J152" i="20"/>
  <c r="I152" i="20"/>
  <c r="H152" i="20"/>
  <c r="G152" i="20"/>
  <c r="F152" i="20"/>
  <c r="E152" i="20"/>
  <c r="D152" i="20"/>
  <c r="C152" i="20"/>
  <c r="AE151" i="20"/>
  <c r="AD151" i="20"/>
  <c r="AC151" i="20"/>
  <c r="AB151" i="20"/>
  <c r="AA151" i="20"/>
  <c r="Z151" i="20"/>
  <c r="Y151" i="20"/>
  <c r="X151" i="20"/>
  <c r="W151" i="20"/>
  <c r="V151" i="20"/>
  <c r="U151" i="20"/>
  <c r="T151" i="20"/>
  <c r="S151" i="20"/>
  <c r="R151" i="20"/>
  <c r="Q151" i="20"/>
  <c r="P151" i="20"/>
  <c r="O151" i="20"/>
  <c r="N151" i="20"/>
  <c r="M151" i="20"/>
  <c r="L151" i="20"/>
  <c r="K151" i="20"/>
  <c r="J151" i="20"/>
  <c r="I151" i="20"/>
  <c r="H151" i="20"/>
  <c r="G151" i="20"/>
  <c r="F151" i="20"/>
  <c r="E151" i="20"/>
  <c r="D151" i="20"/>
  <c r="C151" i="20"/>
  <c r="AE150" i="20"/>
  <c r="AD150" i="20"/>
  <c r="AC150" i="20"/>
  <c r="AB150" i="20"/>
  <c r="AA150" i="20"/>
  <c r="Z150" i="20"/>
  <c r="Y150" i="20"/>
  <c r="X150" i="20"/>
  <c r="W150" i="20"/>
  <c r="V150" i="20"/>
  <c r="U150" i="20"/>
  <c r="T150" i="20"/>
  <c r="S150" i="20"/>
  <c r="R150" i="20"/>
  <c r="Q150" i="20"/>
  <c r="P150" i="20"/>
  <c r="O150" i="20"/>
  <c r="N150" i="20"/>
  <c r="M150" i="20"/>
  <c r="L150" i="20"/>
  <c r="K150" i="20"/>
  <c r="J150" i="20"/>
  <c r="I150" i="20"/>
  <c r="H150" i="20"/>
  <c r="G150" i="20"/>
  <c r="F150" i="20"/>
  <c r="E150" i="20"/>
  <c r="D150" i="20"/>
  <c r="C150" i="20"/>
  <c r="AE149" i="20"/>
  <c r="AD149" i="20"/>
  <c r="AD171" i="20" s="1"/>
  <c r="AC149" i="20"/>
  <c r="AB149" i="20"/>
  <c r="AA149" i="20"/>
  <c r="Z149" i="20"/>
  <c r="Z171" i="20" s="1"/>
  <c r="Y149" i="20"/>
  <c r="X149" i="20"/>
  <c r="W149" i="20"/>
  <c r="V149" i="20"/>
  <c r="V171" i="20" s="1"/>
  <c r="U149" i="20"/>
  <c r="T149" i="20"/>
  <c r="S149" i="20"/>
  <c r="R149" i="20"/>
  <c r="R171" i="20" s="1"/>
  <c r="Q149" i="20"/>
  <c r="P149" i="20"/>
  <c r="O149" i="20"/>
  <c r="N149" i="20"/>
  <c r="N171" i="20" s="1"/>
  <c r="M149" i="20"/>
  <c r="L149" i="20"/>
  <c r="K149" i="20"/>
  <c r="J149" i="20"/>
  <c r="J171" i="20" s="1"/>
  <c r="I149" i="20"/>
  <c r="H149" i="20"/>
  <c r="G149" i="20"/>
  <c r="F149" i="20"/>
  <c r="F171" i="20" s="1"/>
  <c r="E149" i="20"/>
  <c r="D149" i="20"/>
  <c r="C149" i="20"/>
  <c r="AE148" i="20"/>
  <c r="AE171" i="20" s="1"/>
  <c r="AD148" i="20"/>
  <c r="AC148" i="20"/>
  <c r="AC171" i="20" s="1"/>
  <c r="AB148" i="20"/>
  <c r="AB171" i="20" s="1"/>
  <c r="AA148" i="20"/>
  <c r="AA171" i="20" s="1"/>
  <c r="Z148" i="20"/>
  <c r="Y148" i="20"/>
  <c r="Y171" i="20" s="1"/>
  <c r="X148" i="20"/>
  <c r="X171" i="20" s="1"/>
  <c r="W148" i="20"/>
  <c r="W171" i="20" s="1"/>
  <c r="V148" i="20"/>
  <c r="U148" i="20"/>
  <c r="U171" i="20" s="1"/>
  <c r="T148" i="20"/>
  <c r="T171" i="20" s="1"/>
  <c r="S148" i="20"/>
  <c r="S171" i="20" s="1"/>
  <c r="R148" i="20"/>
  <c r="Q148" i="20"/>
  <c r="Q171" i="20" s="1"/>
  <c r="P148" i="20"/>
  <c r="P171" i="20" s="1"/>
  <c r="O148" i="20"/>
  <c r="O171" i="20" s="1"/>
  <c r="N148" i="20"/>
  <c r="M148" i="20"/>
  <c r="M171" i="20" s="1"/>
  <c r="L148" i="20"/>
  <c r="L171" i="20" s="1"/>
  <c r="K148" i="20"/>
  <c r="K171" i="20" s="1"/>
  <c r="J148" i="20"/>
  <c r="I148" i="20"/>
  <c r="I171" i="20" s="1"/>
  <c r="H148" i="20"/>
  <c r="H171" i="20" s="1"/>
  <c r="G148" i="20"/>
  <c r="G171" i="20" s="1"/>
  <c r="F148" i="20"/>
  <c r="E148" i="20"/>
  <c r="E171" i="20" s="1"/>
  <c r="D148" i="20"/>
  <c r="D171" i="20" s="1"/>
  <c r="C148" i="20"/>
  <c r="C171" i="20" s="1"/>
  <c r="AE144" i="20"/>
  <c r="AD144" i="20"/>
  <c r="AC144" i="20"/>
  <c r="AB144" i="20"/>
  <c r="AA144" i="20"/>
  <c r="Z144" i="20"/>
  <c r="Y144" i="20"/>
  <c r="X144" i="20"/>
  <c r="W144" i="20"/>
  <c r="V144" i="20"/>
  <c r="U144" i="20"/>
  <c r="T144" i="20"/>
  <c r="S144" i="20"/>
  <c r="R144" i="20"/>
  <c r="Q144" i="20"/>
  <c r="P144" i="20"/>
  <c r="O144" i="20"/>
  <c r="N144" i="20"/>
  <c r="M144" i="20"/>
  <c r="L144" i="20"/>
  <c r="K144" i="20"/>
  <c r="J144" i="20"/>
  <c r="I144" i="20"/>
  <c r="H144" i="20"/>
  <c r="G144" i="20"/>
  <c r="F144" i="20"/>
  <c r="E144" i="20"/>
  <c r="D144" i="20"/>
  <c r="C144" i="20"/>
  <c r="AE143" i="20"/>
  <c r="AD143" i="20"/>
  <c r="AC143" i="20"/>
  <c r="AB143" i="20"/>
  <c r="AA143" i="20"/>
  <c r="Z143" i="20"/>
  <c r="Y143" i="20"/>
  <c r="X143" i="20"/>
  <c r="W143" i="20"/>
  <c r="V143" i="20"/>
  <c r="U143" i="20"/>
  <c r="T143" i="20"/>
  <c r="S143" i="20"/>
  <c r="R143" i="20"/>
  <c r="Q143" i="20"/>
  <c r="P143" i="20"/>
  <c r="O143" i="20"/>
  <c r="N143" i="20"/>
  <c r="M143" i="20"/>
  <c r="L143" i="20"/>
  <c r="K143" i="20"/>
  <c r="J143" i="20"/>
  <c r="I143" i="20"/>
  <c r="H143" i="20"/>
  <c r="G143" i="20"/>
  <c r="F143" i="20"/>
  <c r="E143" i="20"/>
  <c r="D143" i="20"/>
  <c r="C143" i="20"/>
  <c r="AE142" i="20"/>
  <c r="AD142" i="20"/>
  <c r="AC142" i="20"/>
  <c r="AB142" i="20"/>
  <c r="AA142" i="20"/>
  <c r="Z142" i="20"/>
  <c r="Y142" i="20"/>
  <c r="X142" i="20"/>
  <c r="W142" i="20"/>
  <c r="V142" i="20"/>
  <c r="U142" i="20"/>
  <c r="T142" i="20"/>
  <c r="S142" i="20"/>
  <c r="R142" i="20"/>
  <c r="Q142" i="20"/>
  <c r="P142" i="20"/>
  <c r="O142" i="20"/>
  <c r="N142" i="20"/>
  <c r="M142" i="20"/>
  <c r="L142" i="20"/>
  <c r="K142" i="20"/>
  <c r="J142" i="20"/>
  <c r="I142" i="20"/>
  <c r="H142" i="20"/>
  <c r="G142" i="20"/>
  <c r="F142" i="20"/>
  <c r="E142" i="20"/>
  <c r="D142" i="20"/>
  <c r="C142" i="20"/>
  <c r="AE141" i="20"/>
  <c r="AD141" i="20"/>
  <c r="AC141" i="20"/>
  <c r="AB141" i="20"/>
  <c r="AA141" i="20"/>
  <c r="Z141" i="20"/>
  <c r="Y141" i="20"/>
  <c r="X141" i="20"/>
  <c r="W141" i="20"/>
  <c r="V141" i="20"/>
  <c r="U141" i="20"/>
  <c r="T141" i="20"/>
  <c r="S141" i="20"/>
  <c r="R141" i="20"/>
  <c r="Q141" i="20"/>
  <c r="P141" i="20"/>
  <c r="O141" i="20"/>
  <c r="N141" i="20"/>
  <c r="M141" i="20"/>
  <c r="L141" i="20"/>
  <c r="K141" i="20"/>
  <c r="J141" i="20"/>
  <c r="I141" i="20"/>
  <c r="H141" i="20"/>
  <c r="G141" i="20"/>
  <c r="F141" i="20"/>
  <c r="E141" i="20"/>
  <c r="D141" i="20"/>
  <c r="C141" i="20"/>
  <c r="AE140" i="20"/>
  <c r="AD140" i="20"/>
  <c r="AC140" i="20"/>
  <c r="AB140" i="20"/>
  <c r="AA140" i="20"/>
  <c r="Z140" i="20"/>
  <c r="Y140" i="20"/>
  <c r="X140" i="20"/>
  <c r="W140" i="20"/>
  <c r="V140" i="20"/>
  <c r="U140" i="20"/>
  <c r="T140" i="20"/>
  <c r="S140" i="20"/>
  <c r="R140" i="20"/>
  <c r="Q140" i="20"/>
  <c r="P140" i="20"/>
  <c r="O140" i="20"/>
  <c r="N140" i="20"/>
  <c r="M140" i="20"/>
  <c r="L140" i="20"/>
  <c r="K140" i="20"/>
  <c r="J140" i="20"/>
  <c r="I140" i="20"/>
  <c r="H140" i="20"/>
  <c r="G140" i="20"/>
  <c r="F140" i="20"/>
  <c r="E140" i="20"/>
  <c r="D140" i="20"/>
  <c r="C140" i="20"/>
  <c r="AE139" i="20"/>
  <c r="AD139" i="20"/>
  <c r="AC139" i="20"/>
  <c r="AB139" i="20"/>
  <c r="AA139" i="20"/>
  <c r="Z139" i="20"/>
  <c r="Y139" i="20"/>
  <c r="X139" i="20"/>
  <c r="W139" i="20"/>
  <c r="V139" i="20"/>
  <c r="U139" i="20"/>
  <c r="T139" i="20"/>
  <c r="S139" i="20"/>
  <c r="R139" i="20"/>
  <c r="Q139" i="20"/>
  <c r="P139" i="20"/>
  <c r="O139" i="20"/>
  <c r="N139" i="20"/>
  <c r="M139" i="20"/>
  <c r="L139" i="20"/>
  <c r="K139" i="20"/>
  <c r="J139" i="20"/>
  <c r="I139" i="20"/>
  <c r="H139" i="20"/>
  <c r="G139" i="20"/>
  <c r="F139" i="20"/>
  <c r="E139" i="20"/>
  <c r="D139" i="20"/>
  <c r="C139" i="20"/>
  <c r="AE138" i="20"/>
  <c r="AD138" i="20"/>
  <c r="AC138" i="20"/>
  <c r="AB138" i="20"/>
  <c r="AA138" i="20"/>
  <c r="Z138" i="20"/>
  <c r="Y138" i="20"/>
  <c r="X138" i="20"/>
  <c r="W138" i="20"/>
  <c r="V138" i="20"/>
  <c r="U138" i="20"/>
  <c r="T138" i="20"/>
  <c r="S138" i="20"/>
  <c r="R138" i="20"/>
  <c r="Q138" i="20"/>
  <c r="P138" i="20"/>
  <c r="O138" i="20"/>
  <c r="N138" i="20"/>
  <c r="M138" i="20"/>
  <c r="L138" i="20"/>
  <c r="K138" i="20"/>
  <c r="J138" i="20"/>
  <c r="I138" i="20"/>
  <c r="H138" i="20"/>
  <c r="G138" i="20"/>
  <c r="F138" i="20"/>
  <c r="E138" i="20"/>
  <c r="D138" i="20"/>
  <c r="C138" i="20"/>
  <c r="AE137" i="20"/>
  <c r="AD137" i="20"/>
  <c r="AC137" i="20"/>
  <c r="AB137" i="20"/>
  <c r="AA137" i="20"/>
  <c r="Z137" i="20"/>
  <c r="Y137" i="20"/>
  <c r="X137" i="20"/>
  <c r="W137" i="20"/>
  <c r="V137" i="20"/>
  <c r="U137" i="20"/>
  <c r="T137" i="20"/>
  <c r="S137" i="20"/>
  <c r="R137" i="20"/>
  <c r="Q137" i="20"/>
  <c r="P137" i="20"/>
  <c r="O137" i="20"/>
  <c r="N137" i="20"/>
  <c r="M137" i="20"/>
  <c r="L137" i="20"/>
  <c r="K137" i="20"/>
  <c r="J137" i="20"/>
  <c r="I137" i="20"/>
  <c r="H137" i="20"/>
  <c r="G137" i="20"/>
  <c r="F137" i="20"/>
  <c r="E137" i="20"/>
  <c r="D137" i="20"/>
  <c r="C137" i="20"/>
  <c r="AE136" i="20"/>
  <c r="AD136" i="20"/>
  <c r="AC136" i="20"/>
  <c r="AB136" i="20"/>
  <c r="AA136" i="20"/>
  <c r="Z136" i="20"/>
  <c r="Y136" i="20"/>
  <c r="X136" i="20"/>
  <c r="W136" i="20"/>
  <c r="V136" i="20"/>
  <c r="U136" i="20"/>
  <c r="T136" i="20"/>
  <c r="S136" i="20"/>
  <c r="R136" i="20"/>
  <c r="Q136" i="20"/>
  <c r="P136" i="20"/>
  <c r="O136" i="20"/>
  <c r="N136" i="20"/>
  <c r="M136" i="20"/>
  <c r="L136" i="20"/>
  <c r="K136" i="20"/>
  <c r="J136" i="20"/>
  <c r="I136" i="20"/>
  <c r="H136" i="20"/>
  <c r="G136" i="20"/>
  <c r="F136" i="20"/>
  <c r="E136" i="20"/>
  <c r="D136" i="20"/>
  <c r="C136" i="20"/>
  <c r="AE135" i="20"/>
  <c r="AD135" i="20"/>
  <c r="AC135" i="20"/>
  <c r="AB135" i="20"/>
  <c r="AA135" i="20"/>
  <c r="Z135" i="20"/>
  <c r="Y135" i="20"/>
  <c r="X135" i="20"/>
  <c r="W135" i="20"/>
  <c r="V135" i="20"/>
  <c r="U135" i="20"/>
  <c r="T135" i="20"/>
  <c r="S135" i="20"/>
  <c r="R135" i="20"/>
  <c r="Q135" i="20"/>
  <c r="P135" i="20"/>
  <c r="O135" i="20"/>
  <c r="N135" i="20"/>
  <c r="M135" i="20"/>
  <c r="L135" i="20"/>
  <c r="K135" i="20"/>
  <c r="J135" i="20"/>
  <c r="I135" i="20"/>
  <c r="H135" i="20"/>
  <c r="G135" i="20"/>
  <c r="F135" i="20"/>
  <c r="E135" i="20"/>
  <c r="D135" i="20"/>
  <c r="C135" i="20"/>
  <c r="AE134" i="20"/>
  <c r="AD134" i="20"/>
  <c r="AC134" i="20"/>
  <c r="AB134" i="20"/>
  <c r="AA134" i="20"/>
  <c r="Z134" i="20"/>
  <c r="Y134" i="20"/>
  <c r="X134" i="20"/>
  <c r="W134" i="20"/>
  <c r="V134" i="20"/>
  <c r="U134" i="20"/>
  <c r="T134" i="20"/>
  <c r="S134" i="20"/>
  <c r="R134" i="20"/>
  <c r="Q134" i="20"/>
  <c r="P134" i="20"/>
  <c r="O134" i="20"/>
  <c r="N134" i="20"/>
  <c r="M134" i="20"/>
  <c r="L134" i="20"/>
  <c r="K134" i="20"/>
  <c r="J134" i="20"/>
  <c r="I134" i="20"/>
  <c r="H134" i="20"/>
  <c r="G134" i="20"/>
  <c r="F134" i="20"/>
  <c r="E134" i="20"/>
  <c r="D134" i="20"/>
  <c r="C134" i="20"/>
  <c r="AE133" i="20"/>
  <c r="AD133" i="20"/>
  <c r="AC133" i="20"/>
  <c r="AB133" i="20"/>
  <c r="AA133" i="20"/>
  <c r="Z133" i="20"/>
  <c r="Y133" i="20"/>
  <c r="X133" i="20"/>
  <c r="W133" i="20"/>
  <c r="V133" i="20"/>
  <c r="U133" i="20"/>
  <c r="T133" i="20"/>
  <c r="S133" i="20"/>
  <c r="R133" i="20"/>
  <c r="Q133" i="20"/>
  <c r="P133" i="20"/>
  <c r="O133" i="20"/>
  <c r="N133" i="20"/>
  <c r="M133" i="20"/>
  <c r="L133" i="20"/>
  <c r="K133" i="20"/>
  <c r="J133" i="20"/>
  <c r="I133" i="20"/>
  <c r="H133" i="20"/>
  <c r="G133" i="20"/>
  <c r="F133" i="20"/>
  <c r="E133" i="20"/>
  <c r="D133" i="20"/>
  <c r="C133" i="20"/>
  <c r="AE132" i="20"/>
  <c r="AD132" i="20"/>
  <c r="AC132" i="20"/>
  <c r="AB132" i="20"/>
  <c r="AA132" i="20"/>
  <c r="Z132" i="20"/>
  <c r="Y132" i="20"/>
  <c r="X132" i="20"/>
  <c r="W132" i="20"/>
  <c r="V132" i="20"/>
  <c r="U132" i="20"/>
  <c r="T132" i="20"/>
  <c r="S132" i="20"/>
  <c r="R132" i="20"/>
  <c r="Q132" i="20"/>
  <c r="P132" i="20"/>
  <c r="O132" i="20"/>
  <c r="N132" i="20"/>
  <c r="M132" i="20"/>
  <c r="L132" i="20"/>
  <c r="K132" i="20"/>
  <c r="J132" i="20"/>
  <c r="I132" i="20"/>
  <c r="H132" i="20"/>
  <c r="G132" i="20"/>
  <c r="F132" i="20"/>
  <c r="E132" i="20"/>
  <c r="D132" i="20"/>
  <c r="C132" i="20"/>
  <c r="AE131" i="20"/>
  <c r="AD131" i="20"/>
  <c r="AC131" i="20"/>
  <c r="AB131" i="20"/>
  <c r="AA131" i="20"/>
  <c r="Z131" i="20"/>
  <c r="Y131" i="20"/>
  <c r="X131" i="20"/>
  <c r="W131" i="20"/>
  <c r="V131" i="20"/>
  <c r="U131" i="20"/>
  <c r="T131" i="20"/>
  <c r="S131" i="20"/>
  <c r="R131" i="20"/>
  <c r="Q131" i="20"/>
  <c r="P131" i="20"/>
  <c r="O131" i="20"/>
  <c r="N131" i="20"/>
  <c r="M131" i="20"/>
  <c r="L131" i="20"/>
  <c r="K131" i="20"/>
  <c r="J131" i="20"/>
  <c r="I131" i="20"/>
  <c r="H131" i="20"/>
  <c r="G131" i="20"/>
  <c r="F131" i="20"/>
  <c r="E131" i="20"/>
  <c r="D131" i="20"/>
  <c r="C131"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H130" i="20"/>
  <c r="G130" i="20"/>
  <c r="F130" i="20"/>
  <c r="E130" i="20"/>
  <c r="D130" i="20"/>
  <c r="C130" i="20"/>
  <c r="AE129" i="20"/>
  <c r="AD129" i="20"/>
  <c r="AC129" i="20"/>
  <c r="AB129" i="20"/>
  <c r="AA129" i="20"/>
  <c r="Z129" i="20"/>
  <c r="Y129" i="20"/>
  <c r="X129" i="20"/>
  <c r="W129" i="20"/>
  <c r="V129" i="20"/>
  <c r="U129" i="20"/>
  <c r="T129" i="20"/>
  <c r="S129" i="20"/>
  <c r="R129" i="20"/>
  <c r="Q129" i="20"/>
  <c r="P129" i="20"/>
  <c r="O129" i="20"/>
  <c r="N129" i="20"/>
  <c r="M129" i="20"/>
  <c r="L129" i="20"/>
  <c r="K129" i="20"/>
  <c r="J129" i="20"/>
  <c r="I129" i="20"/>
  <c r="H129" i="20"/>
  <c r="G129" i="20"/>
  <c r="F129" i="20"/>
  <c r="E129" i="20"/>
  <c r="D129" i="20"/>
  <c r="C129" i="20"/>
  <c r="AE128" i="20"/>
  <c r="AD128" i="20"/>
  <c r="AC128" i="20"/>
  <c r="AB128" i="20"/>
  <c r="AA128" i="20"/>
  <c r="Z128" i="20"/>
  <c r="Y128" i="20"/>
  <c r="X128" i="20"/>
  <c r="W128" i="20"/>
  <c r="V128" i="20"/>
  <c r="U128" i="20"/>
  <c r="T128" i="20"/>
  <c r="S128" i="20"/>
  <c r="R128" i="20"/>
  <c r="Q128" i="20"/>
  <c r="P128" i="20"/>
  <c r="O128" i="20"/>
  <c r="N128" i="20"/>
  <c r="M128" i="20"/>
  <c r="L128" i="20"/>
  <c r="K128" i="20"/>
  <c r="J128" i="20"/>
  <c r="I128" i="20"/>
  <c r="H128" i="20"/>
  <c r="G128" i="20"/>
  <c r="F128" i="20"/>
  <c r="E128" i="20"/>
  <c r="D128" i="20"/>
  <c r="C128" i="20"/>
  <c r="AC127" i="20"/>
  <c r="AB127" i="20"/>
  <c r="AA127" i="20"/>
  <c r="Z127" i="20"/>
  <c r="Y127" i="20"/>
  <c r="X127" i="20"/>
  <c r="W127" i="20"/>
  <c r="V127" i="20"/>
  <c r="U127" i="20"/>
  <c r="T127" i="20"/>
  <c r="S127" i="20"/>
  <c r="R127" i="20"/>
  <c r="Q127" i="20"/>
  <c r="P127" i="20"/>
  <c r="O127" i="20"/>
  <c r="N127" i="20"/>
  <c r="M127" i="20"/>
  <c r="L127" i="20"/>
  <c r="K127" i="20"/>
  <c r="J127" i="20"/>
  <c r="I127" i="20"/>
  <c r="H127" i="20"/>
  <c r="G127" i="20"/>
  <c r="F127" i="20"/>
  <c r="E127" i="20"/>
  <c r="D127" i="20"/>
  <c r="C127" i="20"/>
  <c r="AE126" i="20"/>
  <c r="AD126" i="20"/>
  <c r="AC126" i="20"/>
  <c r="AB126" i="20"/>
  <c r="AA126" i="20"/>
  <c r="Z126" i="20"/>
  <c r="Y126" i="20"/>
  <c r="X126" i="20"/>
  <c r="W126" i="20"/>
  <c r="V126" i="20"/>
  <c r="U126" i="20"/>
  <c r="T126" i="20"/>
  <c r="S126" i="20"/>
  <c r="R126" i="20"/>
  <c r="Q126" i="20"/>
  <c r="P126" i="20"/>
  <c r="O126" i="20"/>
  <c r="N126" i="20"/>
  <c r="M126" i="20"/>
  <c r="L126" i="20"/>
  <c r="K126" i="20"/>
  <c r="J126" i="20"/>
  <c r="I126" i="20"/>
  <c r="H126" i="20"/>
  <c r="G126" i="20"/>
  <c r="F126" i="20"/>
  <c r="E126" i="20"/>
  <c r="D126" i="20"/>
  <c r="C126" i="20"/>
  <c r="AE125" i="20"/>
  <c r="AD125" i="20"/>
  <c r="AC125" i="20"/>
  <c r="AB125" i="20"/>
  <c r="AA125" i="20"/>
  <c r="Z125" i="20"/>
  <c r="Y125" i="20"/>
  <c r="X125" i="20"/>
  <c r="W125" i="20"/>
  <c r="V125" i="20"/>
  <c r="U125" i="20"/>
  <c r="T125" i="20"/>
  <c r="S125" i="20"/>
  <c r="R125" i="20"/>
  <c r="Q125" i="20"/>
  <c r="P125" i="20"/>
  <c r="O125" i="20"/>
  <c r="N125" i="20"/>
  <c r="M125" i="20"/>
  <c r="L125" i="20"/>
  <c r="K125" i="20"/>
  <c r="J125" i="20"/>
  <c r="I125" i="20"/>
  <c r="H125" i="20"/>
  <c r="G125" i="20"/>
  <c r="F125" i="20"/>
  <c r="E125" i="20"/>
  <c r="D125" i="20"/>
  <c r="C125"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H124" i="20"/>
  <c r="G124" i="20"/>
  <c r="F124" i="20"/>
  <c r="E124" i="20"/>
  <c r="D124" i="20"/>
  <c r="C124" i="20"/>
  <c r="AE123" i="20"/>
  <c r="AD123" i="20"/>
  <c r="AC123" i="20"/>
  <c r="AB123" i="20"/>
  <c r="AB145" i="20" s="1"/>
  <c r="AA123" i="20"/>
  <c r="Z123" i="20"/>
  <c r="Y123" i="20"/>
  <c r="X123" i="20"/>
  <c r="X145" i="20" s="1"/>
  <c r="W123" i="20"/>
  <c r="V123" i="20"/>
  <c r="U123" i="20"/>
  <c r="T123" i="20"/>
  <c r="T145" i="20" s="1"/>
  <c r="S123" i="20"/>
  <c r="R123" i="20"/>
  <c r="Q123" i="20"/>
  <c r="P123" i="20"/>
  <c r="P145" i="20" s="1"/>
  <c r="O123" i="20"/>
  <c r="N123" i="20"/>
  <c r="M123" i="20"/>
  <c r="L123" i="20"/>
  <c r="L145" i="20" s="1"/>
  <c r="K123" i="20"/>
  <c r="J123" i="20"/>
  <c r="I123" i="20"/>
  <c r="H123" i="20"/>
  <c r="H145" i="20" s="1"/>
  <c r="G123" i="20"/>
  <c r="F123" i="20"/>
  <c r="E123" i="20"/>
  <c r="D123" i="20"/>
  <c r="D145" i="20" s="1"/>
  <c r="C123" i="20"/>
  <c r="AE122" i="20"/>
  <c r="AE145" i="20" s="1"/>
  <c r="AD122" i="20"/>
  <c r="AD145" i="20" s="1"/>
  <c r="AC122" i="20"/>
  <c r="AC145" i="20" s="1"/>
  <c r="AB122" i="20"/>
  <c r="AA122" i="20"/>
  <c r="AA145" i="20" s="1"/>
  <c r="Z122" i="20"/>
  <c r="Z145" i="20" s="1"/>
  <c r="Y122" i="20"/>
  <c r="Y145" i="20" s="1"/>
  <c r="X122" i="20"/>
  <c r="W122" i="20"/>
  <c r="W145" i="20" s="1"/>
  <c r="V122" i="20"/>
  <c r="V145" i="20" s="1"/>
  <c r="U122" i="20"/>
  <c r="U145" i="20" s="1"/>
  <c r="T122" i="20"/>
  <c r="S122" i="20"/>
  <c r="S145" i="20" s="1"/>
  <c r="R122" i="20"/>
  <c r="R145" i="20" s="1"/>
  <c r="Q122" i="20"/>
  <c r="Q145" i="20" s="1"/>
  <c r="P122" i="20"/>
  <c r="O122" i="20"/>
  <c r="O145" i="20" s="1"/>
  <c r="N122" i="20"/>
  <c r="N145" i="20" s="1"/>
  <c r="M122" i="20"/>
  <c r="M145" i="20" s="1"/>
  <c r="L122" i="20"/>
  <c r="K122" i="20"/>
  <c r="K145" i="20" s="1"/>
  <c r="J122" i="20"/>
  <c r="J145" i="20" s="1"/>
  <c r="I122" i="20"/>
  <c r="I145" i="20" s="1"/>
  <c r="H122" i="20"/>
  <c r="G122" i="20"/>
  <c r="G145" i="20" s="1"/>
  <c r="F122" i="20"/>
  <c r="F145" i="20" s="1"/>
  <c r="E122" i="20"/>
  <c r="E145" i="20" s="1"/>
  <c r="D122" i="20"/>
  <c r="C122" i="20"/>
  <c r="C145" i="20" s="1"/>
  <c r="AE170" i="19"/>
  <c r="AD170" i="19"/>
  <c r="AC170" i="19"/>
  <c r="AB170" i="19"/>
  <c r="AA170" i="19"/>
  <c r="Z170" i="19"/>
  <c r="Y170" i="19"/>
  <c r="X170" i="19"/>
  <c r="W170" i="19"/>
  <c r="V170" i="19"/>
  <c r="U170" i="19"/>
  <c r="T170" i="19"/>
  <c r="S170" i="19"/>
  <c r="R170" i="19"/>
  <c r="Q170" i="19"/>
  <c r="P170" i="19"/>
  <c r="O170" i="19"/>
  <c r="N170" i="19"/>
  <c r="M170" i="19"/>
  <c r="L170" i="19"/>
  <c r="K170" i="19"/>
  <c r="J170" i="19"/>
  <c r="I170" i="19"/>
  <c r="H170" i="19"/>
  <c r="G170" i="19"/>
  <c r="F170" i="19"/>
  <c r="E170" i="19"/>
  <c r="D170" i="19"/>
  <c r="C170" i="19"/>
  <c r="AE169" i="19"/>
  <c r="AD169" i="19"/>
  <c r="AC169" i="19"/>
  <c r="AB169" i="19"/>
  <c r="AA169" i="19"/>
  <c r="Z169" i="19"/>
  <c r="Y169" i="19"/>
  <c r="X169" i="19"/>
  <c r="W169" i="19"/>
  <c r="V169" i="19"/>
  <c r="U169" i="19"/>
  <c r="T169" i="19"/>
  <c r="S169" i="19"/>
  <c r="R169" i="19"/>
  <c r="Q169" i="19"/>
  <c r="P169" i="19"/>
  <c r="O169" i="19"/>
  <c r="N169" i="19"/>
  <c r="M169" i="19"/>
  <c r="L169" i="19"/>
  <c r="K169" i="19"/>
  <c r="J169" i="19"/>
  <c r="I169" i="19"/>
  <c r="H169" i="19"/>
  <c r="G169" i="19"/>
  <c r="F169" i="19"/>
  <c r="E169" i="19"/>
  <c r="D169" i="19"/>
  <c r="C169" i="19"/>
  <c r="AE168" i="19"/>
  <c r="AD168" i="19"/>
  <c r="AC168" i="19"/>
  <c r="AB168" i="19"/>
  <c r="AA168" i="19"/>
  <c r="Z168" i="19"/>
  <c r="Y168" i="19"/>
  <c r="X168" i="19"/>
  <c r="W168" i="19"/>
  <c r="V168" i="19"/>
  <c r="U168" i="19"/>
  <c r="T168" i="19"/>
  <c r="S168" i="19"/>
  <c r="R168" i="19"/>
  <c r="Q168" i="19"/>
  <c r="P168" i="19"/>
  <c r="O168" i="19"/>
  <c r="N168" i="19"/>
  <c r="M168" i="19"/>
  <c r="L168" i="19"/>
  <c r="K168" i="19"/>
  <c r="J168" i="19"/>
  <c r="I168" i="19"/>
  <c r="H168" i="19"/>
  <c r="G168" i="19"/>
  <c r="F168" i="19"/>
  <c r="E168" i="19"/>
  <c r="D168" i="19"/>
  <c r="C168" i="19"/>
  <c r="AE167" i="19"/>
  <c r="AD167" i="19"/>
  <c r="AC167" i="19"/>
  <c r="AB167" i="19"/>
  <c r="AA167" i="19"/>
  <c r="Z167" i="19"/>
  <c r="Y167" i="19"/>
  <c r="X167" i="19"/>
  <c r="W167" i="19"/>
  <c r="V167" i="19"/>
  <c r="U167" i="19"/>
  <c r="T167" i="19"/>
  <c r="S167" i="19"/>
  <c r="R167" i="19"/>
  <c r="Q167" i="19"/>
  <c r="P167" i="19"/>
  <c r="O167" i="19"/>
  <c r="N167" i="19"/>
  <c r="M167" i="19"/>
  <c r="L167" i="19"/>
  <c r="K167" i="19"/>
  <c r="J167" i="19"/>
  <c r="I167" i="19"/>
  <c r="H167" i="19"/>
  <c r="G167" i="19"/>
  <c r="F167" i="19"/>
  <c r="E167" i="19"/>
  <c r="D167" i="19"/>
  <c r="C167" i="19"/>
  <c r="AE166" i="19"/>
  <c r="AD166" i="19"/>
  <c r="AC166" i="19"/>
  <c r="AB166" i="19"/>
  <c r="AA166" i="19"/>
  <c r="Z166" i="19"/>
  <c r="Y166" i="19"/>
  <c r="X166" i="19"/>
  <c r="W166" i="19"/>
  <c r="V166" i="19"/>
  <c r="U166" i="19"/>
  <c r="T166" i="19"/>
  <c r="S166" i="19"/>
  <c r="R166" i="19"/>
  <c r="Q166" i="19"/>
  <c r="P166" i="19"/>
  <c r="O166" i="19"/>
  <c r="N166" i="19"/>
  <c r="M166" i="19"/>
  <c r="L166" i="19"/>
  <c r="K166" i="19"/>
  <c r="J166" i="19"/>
  <c r="I166" i="19"/>
  <c r="H166" i="19"/>
  <c r="G166" i="19"/>
  <c r="F166" i="19"/>
  <c r="E166" i="19"/>
  <c r="D166" i="19"/>
  <c r="C166" i="19"/>
  <c r="AE165" i="19"/>
  <c r="AD165" i="19"/>
  <c r="AC165" i="19"/>
  <c r="AB165" i="19"/>
  <c r="AA165" i="19"/>
  <c r="Z165" i="19"/>
  <c r="Y165" i="19"/>
  <c r="X165" i="19"/>
  <c r="W165" i="19"/>
  <c r="V165" i="19"/>
  <c r="U165" i="19"/>
  <c r="T165" i="19"/>
  <c r="S165" i="19"/>
  <c r="R165" i="19"/>
  <c r="Q165" i="19"/>
  <c r="P165" i="19"/>
  <c r="O165" i="19"/>
  <c r="N165" i="19"/>
  <c r="M165" i="19"/>
  <c r="L165" i="19"/>
  <c r="K165" i="19"/>
  <c r="J165" i="19"/>
  <c r="I165" i="19"/>
  <c r="H165" i="19"/>
  <c r="G165" i="19"/>
  <c r="F165" i="19"/>
  <c r="E165" i="19"/>
  <c r="D165" i="19"/>
  <c r="C165" i="19"/>
  <c r="AE164" i="19"/>
  <c r="AD164" i="19"/>
  <c r="AC164" i="19"/>
  <c r="AB164" i="19"/>
  <c r="AA164" i="19"/>
  <c r="Z164" i="19"/>
  <c r="Y164" i="19"/>
  <c r="X164" i="19"/>
  <c r="W164" i="19"/>
  <c r="V164" i="19"/>
  <c r="U164" i="19"/>
  <c r="T164" i="19"/>
  <c r="S164" i="19"/>
  <c r="R164" i="19"/>
  <c r="Q164" i="19"/>
  <c r="P164" i="19"/>
  <c r="O164" i="19"/>
  <c r="N164" i="19"/>
  <c r="M164" i="19"/>
  <c r="L164" i="19"/>
  <c r="K164" i="19"/>
  <c r="J164" i="19"/>
  <c r="I164" i="19"/>
  <c r="H164" i="19"/>
  <c r="G164" i="19"/>
  <c r="F164" i="19"/>
  <c r="E164" i="19"/>
  <c r="D164" i="19"/>
  <c r="C164" i="19"/>
  <c r="AE163" i="19"/>
  <c r="AD163" i="19"/>
  <c r="AC163" i="19"/>
  <c r="AB163" i="19"/>
  <c r="AA163" i="19"/>
  <c r="Z163" i="19"/>
  <c r="Y163" i="19"/>
  <c r="X163" i="19"/>
  <c r="W163" i="19"/>
  <c r="V163" i="19"/>
  <c r="U163" i="19"/>
  <c r="T163" i="19"/>
  <c r="S163" i="19"/>
  <c r="R163" i="19"/>
  <c r="Q163" i="19"/>
  <c r="P163" i="19"/>
  <c r="O163" i="19"/>
  <c r="N163" i="19"/>
  <c r="M163" i="19"/>
  <c r="L163" i="19"/>
  <c r="K163" i="19"/>
  <c r="J163" i="19"/>
  <c r="I163" i="19"/>
  <c r="H163" i="19"/>
  <c r="G163" i="19"/>
  <c r="F163" i="19"/>
  <c r="E163" i="19"/>
  <c r="D163" i="19"/>
  <c r="C163" i="19"/>
  <c r="AE162" i="19"/>
  <c r="AD162" i="19"/>
  <c r="AC162" i="19"/>
  <c r="AB162" i="19"/>
  <c r="AA162" i="19"/>
  <c r="Z162" i="19"/>
  <c r="Y162" i="19"/>
  <c r="X162" i="19"/>
  <c r="W162" i="19"/>
  <c r="V162" i="19"/>
  <c r="U162" i="19"/>
  <c r="T162" i="19"/>
  <c r="S162" i="19"/>
  <c r="R162" i="19"/>
  <c r="Q162" i="19"/>
  <c r="P162" i="19"/>
  <c r="O162" i="19"/>
  <c r="N162" i="19"/>
  <c r="M162" i="19"/>
  <c r="L162" i="19"/>
  <c r="K162" i="19"/>
  <c r="J162" i="19"/>
  <c r="I162" i="19"/>
  <c r="H162" i="19"/>
  <c r="G162" i="19"/>
  <c r="F162" i="19"/>
  <c r="E162" i="19"/>
  <c r="D162" i="19"/>
  <c r="C162" i="19"/>
  <c r="AE161" i="19"/>
  <c r="AD161" i="19"/>
  <c r="AC161" i="19"/>
  <c r="AB161" i="19"/>
  <c r="AA161" i="19"/>
  <c r="Z161" i="19"/>
  <c r="Y161" i="19"/>
  <c r="X161" i="19"/>
  <c r="W161" i="19"/>
  <c r="V161" i="19"/>
  <c r="U161" i="19"/>
  <c r="T161" i="19"/>
  <c r="S161" i="19"/>
  <c r="R161" i="19"/>
  <c r="Q161" i="19"/>
  <c r="P161" i="19"/>
  <c r="O161" i="19"/>
  <c r="N161" i="19"/>
  <c r="M161" i="19"/>
  <c r="L161" i="19"/>
  <c r="K161" i="19"/>
  <c r="J161" i="19"/>
  <c r="I161" i="19"/>
  <c r="H161" i="19"/>
  <c r="G161" i="19"/>
  <c r="F161" i="19"/>
  <c r="E161" i="19"/>
  <c r="D161" i="19"/>
  <c r="C161" i="19"/>
  <c r="AE160" i="19"/>
  <c r="AD160" i="19"/>
  <c r="AC160" i="19"/>
  <c r="AB160" i="19"/>
  <c r="AA160" i="19"/>
  <c r="Z160" i="19"/>
  <c r="Y160" i="19"/>
  <c r="X160" i="19"/>
  <c r="W160" i="19"/>
  <c r="V160" i="19"/>
  <c r="U160" i="19"/>
  <c r="T160" i="19"/>
  <c r="S160" i="19"/>
  <c r="R160" i="19"/>
  <c r="Q160" i="19"/>
  <c r="P160" i="19"/>
  <c r="O160" i="19"/>
  <c r="N160" i="19"/>
  <c r="M160" i="19"/>
  <c r="L160" i="19"/>
  <c r="K160" i="19"/>
  <c r="J160" i="19"/>
  <c r="I160" i="19"/>
  <c r="H160" i="19"/>
  <c r="G160" i="19"/>
  <c r="F160" i="19"/>
  <c r="E160" i="19"/>
  <c r="D160" i="19"/>
  <c r="C160" i="19"/>
  <c r="AE159" i="19"/>
  <c r="AD159" i="19"/>
  <c r="AC159" i="19"/>
  <c r="AB159" i="19"/>
  <c r="AA159" i="19"/>
  <c r="Z159" i="19"/>
  <c r="Y159" i="19"/>
  <c r="X159" i="19"/>
  <c r="W159" i="19"/>
  <c r="V159" i="19"/>
  <c r="U159" i="19"/>
  <c r="T159" i="19"/>
  <c r="S159" i="19"/>
  <c r="R159" i="19"/>
  <c r="Q159" i="19"/>
  <c r="P159" i="19"/>
  <c r="O159" i="19"/>
  <c r="N159" i="19"/>
  <c r="M159" i="19"/>
  <c r="L159" i="19"/>
  <c r="K159" i="19"/>
  <c r="J159" i="19"/>
  <c r="I159" i="19"/>
  <c r="H159" i="19"/>
  <c r="G159" i="19"/>
  <c r="F159" i="19"/>
  <c r="E159" i="19"/>
  <c r="D159" i="19"/>
  <c r="C159" i="19"/>
  <c r="AE158" i="19"/>
  <c r="AD158" i="19"/>
  <c r="AC158" i="19"/>
  <c r="AB158" i="19"/>
  <c r="AA158" i="19"/>
  <c r="Z158" i="19"/>
  <c r="Y158" i="19"/>
  <c r="X158" i="19"/>
  <c r="W158" i="19"/>
  <c r="V158" i="19"/>
  <c r="U158" i="19"/>
  <c r="T158" i="19"/>
  <c r="S158" i="19"/>
  <c r="R158" i="19"/>
  <c r="Q158" i="19"/>
  <c r="P158" i="19"/>
  <c r="O158" i="19"/>
  <c r="N158" i="19"/>
  <c r="M158" i="19"/>
  <c r="L158" i="19"/>
  <c r="K158" i="19"/>
  <c r="J158" i="19"/>
  <c r="I158" i="19"/>
  <c r="H158" i="19"/>
  <c r="G158" i="19"/>
  <c r="F158" i="19"/>
  <c r="E158" i="19"/>
  <c r="D158" i="19"/>
  <c r="C158" i="19"/>
  <c r="AE157" i="19"/>
  <c r="AD157" i="19"/>
  <c r="AC157" i="19"/>
  <c r="AB157" i="19"/>
  <c r="AA157" i="19"/>
  <c r="Z157" i="19"/>
  <c r="Y157" i="19"/>
  <c r="X157" i="19"/>
  <c r="W157" i="19"/>
  <c r="V157" i="19"/>
  <c r="U157" i="19"/>
  <c r="T157" i="19"/>
  <c r="S157" i="19"/>
  <c r="R157" i="19"/>
  <c r="Q157" i="19"/>
  <c r="P157" i="19"/>
  <c r="O157" i="19"/>
  <c r="N157" i="19"/>
  <c r="M157" i="19"/>
  <c r="L157" i="19"/>
  <c r="K157" i="19"/>
  <c r="J157" i="19"/>
  <c r="I157" i="19"/>
  <c r="H157" i="19"/>
  <c r="G157" i="19"/>
  <c r="F157" i="19"/>
  <c r="E157" i="19"/>
  <c r="D157" i="19"/>
  <c r="C157" i="19"/>
  <c r="AE156" i="19"/>
  <c r="AD156" i="19"/>
  <c r="AC156" i="19"/>
  <c r="AB156" i="19"/>
  <c r="AA156" i="19"/>
  <c r="Z156" i="19"/>
  <c r="Y156" i="19"/>
  <c r="X156" i="19"/>
  <c r="W156" i="19"/>
  <c r="V156" i="19"/>
  <c r="U156" i="19"/>
  <c r="T156" i="19"/>
  <c r="S156" i="19"/>
  <c r="R156" i="19"/>
  <c r="Q156" i="19"/>
  <c r="P156" i="19"/>
  <c r="O156" i="19"/>
  <c r="N156" i="19"/>
  <c r="M156" i="19"/>
  <c r="L156" i="19"/>
  <c r="K156" i="19"/>
  <c r="J156" i="19"/>
  <c r="I156" i="19"/>
  <c r="H156" i="19"/>
  <c r="G156" i="19"/>
  <c r="F156" i="19"/>
  <c r="E156" i="19"/>
  <c r="D156" i="19"/>
  <c r="C156" i="19"/>
  <c r="AE155" i="19"/>
  <c r="AD155" i="19"/>
  <c r="AC155" i="19"/>
  <c r="AB155" i="19"/>
  <c r="AA155" i="19"/>
  <c r="Z155" i="19"/>
  <c r="Y155" i="19"/>
  <c r="X155" i="19"/>
  <c r="W155" i="19"/>
  <c r="V155" i="19"/>
  <c r="U155" i="19"/>
  <c r="T155" i="19"/>
  <c r="S155" i="19"/>
  <c r="R155" i="19"/>
  <c r="Q155" i="19"/>
  <c r="P155" i="19"/>
  <c r="O155" i="19"/>
  <c r="N155" i="19"/>
  <c r="M155" i="19"/>
  <c r="L155" i="19"/>
  <c r="K155" i="19"/>
  <c r="J155" i="19"/>
  <c r="I155" i="19"/>
  <c r="H155" i="19"/>
  <c r="G155" i="19"/>
  <c r="F155" i="19"/>
  <c r="E155" i="19"/>
  <c r="D155" i="19"/>
  <c r="C155" i="19"/>
  <c r="AE154" i="19"/>
  <c r="AD154" i="19"/>
  <c r="AC154" i="19"/>
  <c r="AB154" i="19"/>
  <c r="AA154" i="19"/>
  <c r="Z154" i="19"/>
  <c r="Y154" i="19"/>
  <c r="X154" i="19"/>
  <c r="W154" i="19"/>
  <c r="V154" i="19"/>
  <c r="U154" i="19"/>
  <c r="T154" i="19"/>
  <c r="S154" i="19"/>
  <c r="R154" i="19"/>
  <c r="Q154" i="19"/>
  <c r="P154" i="19"/>
  <c r="O154" i="19"/>
  <c r="N154" i="19"/>
  <c r="M154" i="19"/>
  <c r="L154" i="19"/>
  <c r="K154" i="19"/>
  <c r="J154" i="19"/>
  <c r="I154" i="19"/>
  <c r="H154" i="19"/>
  <c r="G154" i="19"/>
  <c r="F154" i="19"/>
  <c r="E154" i="19"/>
  <c r="D154" i="19"/>
  <c r="C154" i="19"/>
  <c r="AC153" i="19"/>
  <c r="AB153" i="19"/>
  <c r="AA153" i="19"/>
  <c r="Z153" i="19"/>
  <c r="Y153" i="19"/>
  <c r="X153" i="19"/>
  <c r="W153" i="19"/>
  <c r="V153" i="19"/>
  <c r="U153" i="19"/>
  <c r="T153" i="19"/>
  <c r="S153" i="19"/>
  <c r="R153" i="19"/>
  <c r="Q153" i="19"/>
  <c r="P153" i="19"/>
  <c r="O153" i="19"/>
  <c r="N153" i="19"/>
  <c r="M153" i="19"/>
  <c r="L153" i="19"/>
  <c r="K153" i="19"/>
  <c r="J153" i="19"/>
  <c r="I153" i="19"/>
  <c r="H153" i="19"/>
  <c r="G153" i="19"/>
  <c r="F153" i="19"/>
  <c r="E153" i="19"/>
  <c r="D153" i="19"/>
  <c r="C153" i="19"/>
  <c r="AE152" i="19"/>
  <c r="AD152" i="19"/>
  <c r="AC152" i="19"/>
  <c r="AB152" i="19"/>
  <c r="AA152" i="19"/>
  <c r="Z152" i="19"/>
  <c r="Y152" i="19"/>
  <c r="X152" i="19"/>
  <c r="W152" i="19"/>
  <c r="V152" i="19"/>
  <c r="U152" i="19"/>
  <c r="T152" i="19"/>
  <c r="S152" i="19"/>
  <c r="R152" i="19"/>
  <c r="Q152" i="19"/>
  <c r="P152" i="19"/>
  <c r="O152" i="19"/>
  <c r="N152" i="19"/>
  <c r="M152" i="19"/>
  <c r="L152" i="19"/>
  <c r="K152" i="19"/>
  <c r="J152" i="19"/>
  <c r="I152" i="19"/>
  <c r="H152" i="19"/>
  <c r="G152" i="19"/>
  <c r="F152" i="19"/>
  <c r="E152" i="19"/>
  <c r="D152" i="19"/>
  <c r="C152" i="19"/>
  <c r="AE151" i="19"/>
  <c r="AD151" i="19"/>
  <c r="AC151" i="19"/>
  <c r="AB151" i="19"/>
  <c r="AA151" i="19"/>
  <c r="Z151" i="19"/>
  <c r="Y151" i="19"/>
  <c r="X151" i="19"/>
  <c r="W151" i="19"/>
  <c r="V151" i="19"/>
  <c r="U151" i="19"/>
  <c r="T151" i="19"/>
  <c r="S151" i="19"/>
  <c r="R151" i="19"/>
  <c r="Q151" i="19"/>
  <c r="P151" i="19"/>
  <c r="O151" i="19"/>
  <c r="N151" i="19"/>
  <c r="M151" i="19"/>
  <c r="L151" i="19"/>
  <c r="K151" i="19"/>
  <c r="J151" i="19"/>
  <c r="I151" i="19"/>
  <c r="H151" i="19"/>
  <c r="G151" i="19"/>
  <c r="F151" i="19"/>
  <c r="E151" i="19"/>
  <c r="D151" i="19"/>
  <c r="C151" i="19"/>
  <c r="AE150" i="19"/>
  <c r="AD150" i="19"/>
  <c r="AC150" i="19"/>
  <c r="AB150" i="19"/>
  <c r="AA150" i="19"/>
  <c r="Z150" i="19"/>
  <c r="Y150" i="19"/>
  <c r="X150" i="19"/>
  <c r="W150" i="19"/>
  <c r="V150" i="19"/>
  <c r="U150" i="19"/>
  <c r="T150" i="19"/>
  <c r="S150" i="19"/>
  <c r="R150" i="19"/>
  <c r="Q150" i="19"/>
  <c r="P150" i="19"/>
  <c r="O150" i="19"/>
  <c r="N150" i="19"/>
  <c r="M150" i="19"/>
  <c r="L150" i="19"/>
  <c r="K150" i="19"/>
  <c r="J150" i="19"/>
  <c r="I150" i="19"/>
  <c r="H150" i="19"/>
  <c r="G150" i="19"/>
  <c r="F150" i="19"/>
  <c r="E150" i="19"/>
  <c r="D150" i="19"/>
  <c r="C150" i="19"/>
  <c r="AE149" i="19"/>
  <c r="AD149" i="19"/>
  <c r="AC149" i="19"/>
  <c r="AB149" i="19"/>
  <c r="AB171" i="19" s="1"/>
  <c r="AA149" i="19"/>
  <c r="Z149" i="19"/>
  <c r="Y149" i="19"/>
  <c r="X149" i="19"/>
  <c r="X171" i="19" s="1"/>
  <c r="W149" i="19"/>
  <c r="V149" i="19"/>
  <c r="U149" i="19"/>
  <c r="T149" i="19"/>
  <c r="T171" i="19" s="1"/>
  <c r="S149" i="19"/>
  <c r="R149" i="19"/>
  <c r="Q149" i="19"/>
  <c r="P149" i="19"/>
  <c r="P171" i="19" s="1"/>
  <c r="O149" i="19"/>
  <c r="N149" i="19"/>
  <c r="M149" i="19"/>
  <c r="L149" i="19"/>
  <c r="L171" i="19" s="1"/>
  <c r="K149" i="19"/>
  <c r="J149" i="19"/>
  <c r="I149" i="19"/>
  <c r="H149" i="19"/>
  <c r="H171" i="19" s="1"/>
  <c r="G149" i="19"/>
  <c r="F149" i="19"/>
  <c r="E149" i="19"/>
  <c r="D149" i="19"/>
  <c r="D171" i="19" s="1"/>
  <c r="C149" i="19"/>
  <c r="AE148" i="19"/>
  <c r="AE171" i="19" s="1"/>
  <c r="AD148" i="19"/>
  <c r="AD171" i="19" s="1"/>
  <c r="AC148" i="19"/>
  <c r="AC171" i="19" s="1"/>
  <c r="AB148" i="19"/>
  <c r="AA148" i="19"/>
  <c r="AA171" i="19" s="1"/>
  <c r="Z148" i="19"/>
  <c r="Z171" i="19" s="1"/>
  <c r="Y148" i="19"/>
  <c r="Y171" i="19" s="1"/>
  <c r="X148" i="19"/>
  <c r="W148" i="19"/>
  <c r="W171" i="19" s="1"/>
  <c r="V148" i="19"/>
  <c r="V171" i="19" s="1"/>
  <c r="U148" i="19"/>
  <c r="U171" i="19" s="1"/>
  <c r="T148" i="19"/>
  <c r="S148" i="19"/>
  <c r="S171" i="19" s="1"/>
  <c r="R148" i="19"/>
  <c r="R171" i="19" s="1"/>
  <c r="Q148" i="19"/>
  <c r="Q171" i="19" s="1"/>
  <c r="P148" i="19"/>
  <c r="O148" i="19"/>
  <c r="O171" i="19" s="1"/>
  <c r="N148" i="19"/>
  <c r="N171" i="19" s="1"/>
  <c r="M148" i="19"/>
  <c r="M171" i="19" s="1"/>
  <c r="L148" i="19"/>
  <c r="K148" i="19"/>
  <c r="K171" i="19" s="1"/>
  <c r="J148" i="19"/>
  <c r="J171" i="19" s="1"/>
  <c r="I148" i="19"/>
  <c r="I171" i="19" s="1"/>
  <c r="H148" i="19"/>
  <c r="G148" i="19"/>
  <c r="G171" i="19" s="1"/>
  <c r="F148" i="19"/>
  <c r="F171" i="19" s="1"/>
  <c r="E148" i="19"/>
  <c r="E171" i="19" s="1"/>
  <c r="D148" i="19"/>
  <c r="C148" i="19"/>
  <c r="C171" i="19" s="1"/>
  <c r="AE144" i="19"/>
  <c r="AD144" i="19"/>
  <c r="AC144" i="19"/>
  <c r="AB144" i="19"/>
  <c r="AA144" i="19"/>
  <c r="Z144" i="19"/>
  <c r="Y144" i="19"/>
  <c r="X144" i="19"/>
  <c r="W144" i="19"/>
  <c r="V144" i="19"/>
  <c r="U144" i="19"/>
  <c r="T144" i="19"/>
  <c r="S144" i="19"/>
  <c r="R144" i="19"/>
  <c r="Q144" i="19"/>
  <c r="P144" i="19"/>
  <c r="O144" i="19"/>
  <c r="N144" i="19"/>
  <c r="M144" i="19"/>
  <c r="L144" i="19"/>
  <c r="K144" i="19"/>
  <c r="J144" i="19"/>
  <c r="I144" i="19"/>
  <c r="H144" i="19"/>
  <c r="G144" i="19"/>
  <c r="F144" i="19"/>
  <c r="E144" i="19"/>
  <c r="D144" i="19"/>
  <c r="C144"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G143" i="19"/>
  <c r="F143" i="19"/>
  <c r="E143" i="19"/>
  <c r="D143" i="19"/>
  <c r="C143" i="19"/>
  <c r="AE142" i="19"/>
  <c r="AD142" i="19"/>
  <c r="AC142" i="19"/>
  <c r="AB142" i="19"/>
  <c r="AA142" i="19"/>
  <c r="Z142" i="19"/>
  <c r="Y142" i="19"/>
  <c r="X142" i="19"/>
  <c r="W142" i="19"/>
  <c r="V142" i="19"/>
  <c r="U142" i="19"/>
  <c r="T142" i="19"/>
  <c r="S142" i="19"/>
  <c r="R142" i="19"/>
  <c r="Q142" i="19"/>
  <c r="P142" i="19"/>
  <c r="O142" i="19"/>
  <c r="N142" i="19"/>
  <c r="M142" i="19"/>
  <c r="L142" i="19"/>
  <c r="K142" i="19"/>
  <c r="J142" i="19"/>
  <c r="I142" i="19"/>
  <c r="H142" i="19"/>
  <c r="G142" i="19"/>
  <c r="F142" i="19"/>
  <c r="E142" i="19"/>
  <c r="D142" i="19"/>
  <c r="C142" i="19"/>
  <c r="AE141" i="19"/>
  <c r="AD141" i="19"/>
  <c r="AC141" i="19"/>
  <c r="AB141" i="19"/>
  <c r="AA141" i="19"/>
  <c r="Z141" i="19"/>
  <c r="Y141" i="19"/>
  <c r="X141" i="19"/>
  <c r="W141" i="19"/>
  <c r="V141" i="19"/>
  <c r="U141" i="19"/>
  <c r="T141" i="19"/>
  <c r="S141" i="19"/>
  <c r="R141" i="19"/>
  <c r="Q141" i="19"/>
  <c r="P141" i="19"/>
  <c r="O141" i="19"/>
  <c r="N141" i="19"/>
  <c r="M141" i="19"/>
  <c r="L141" i="19"/>
  <c r="K141" i="19"/>
  <c r="J141" i="19"/>
  <c r="I141" i="19"/>
  <c r="H141" i="19"/>
  <c r="G141" i="19"/>
  <c r="F141" i="19"/>
  <c r="E141" i="19"/>
  <c r="D141" i="19"/>
  <c r="C141" i="19"/>
  <c r="AE140" i="19"/>
  <c r="AD140" i="19"/>
  <c r="AC140" i="19"/>
  <c r="AB140" i="19"/>
  <c r="AA140" i="19"/>
  <c r="Z140" i="19"/>
  <c r="Y140" i="19"/>
  <c r="X140" i="19"/>
  <c r="W140" i="19"/>
  <c r="V140" i="19"/>
  <c r="U140" i="19"/>
  <c r="T140" i="19"/>
  <c r="S140" i="19"/>
  <c r="R140" i="19"/>
  <c r="Q140" i="19"/>
  <c r="P140" i="19"/>
  <c r="O140" i="19"/>
  <c r="N140" i="19"/>
  <c r="M140" i="19"/>
  <c r="L140" i="19"/>
  <c r="K140" i="19"/>
  <c r="J140" i="19"/>
  <c r="I140" i="19"/>
  <c r="H140" i="19"/>
  <c r="G140" i="19"/>
  <c r="F140" i="19"/>
  <c r="E140" i="19"/>
  <c r="D140" i="19"/>
  <c r="C140" i="19"/>
  <c r="AE139" i="19"/>
  <c r="AD139" i="19"/>
  <c r="AC139" i="19"/>
  <c r="AB139" i="19"/>
  <c r="AA139" i="19"/>
  <c r="Z139" i="19"/>
  <c r="Y139" i="19"/>
  <c r="X139" i="19"/>
  <c r="W139" i="19"/>
  <c r="V139" i="19"/>
  <c r="U139" i="19"/>
  <c r="T139" i="19"/>
  <c r="S139" i="19"/>
  <c r="R139" i="19"/>
  <c r="Q139" i="19"/>
  <c r="P139" i="19"/>
  <c r="O139" i="19"/>
  <c r="N139" i="19"/>
  <c r="M139" i="19"/>
  <c r="L139" i="19"/>
  <c r="K139" i="19"/>
  <c r="J139" i="19"/>
  <c r="I139" i="19"/>
  <c r="H139" i="19"/>
  <c r="G139" i="19"/>
  <c r="F139" i="19"/>
  <c r="E139" i="19"/>
  <c r="D139" i="19"/>
  <c r="C139" i="19"/>
  <c r="AE138" i="19"/>
  <c r="AD138" i="19"/>
  <c r="AC138" i="19"/>
  <c r="AB138" i="19"/>
  <c r="AA138" i="19"/>
  <c r="Z138" i="19"/>
  <c r="Y138" i="19"/>
  <c r="X138" i="19"/>
  <c r="W138" i="19"/>
  <c r="V138" i="19"/>
  <c r="U138" i="19"/>
  <c r="T138" i="19"/>
  <c r="S138" i="19"/>
  <c r="R138" i="19"/>
  <c r="Q138" i="19"/>
  <c r="P138" i="19"/>
  <c r="O138" i="19"/>
  <c r="N138" i="19"/>
  <c r="M138" i="19"/>
  <c r="L138" i="19"/>
  <c r="K138" i="19"/>
  <c r="J138" i="19"/>
  <c r="I138" i="19"/>
  <c r="H138" i="19"/>
  <c r="G138" i="19"/>
  <c r="F138" i="19"/>
  <c r="E138" i="19"/>
  <c r="D138" i="19"/>
  <c r="C138"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G137" i="19"/>
  <c r="F137" i="19"/>
  <c r="E137" i="19"/>
  <c r="D137" i="19"/>
  <c r="C137" i="19"/>
  <c r="AE136" i="19"/>
  <c r="AD136" i="19"/>
  <c r="AC136" i="19"/>
  <c r="AB136" i="19"/>
  <c r="AA136" i="19"/>
  <c r="Z136" i="19"/>
  <c r="Y136" i="19"/>
  <c r="X136" i="19"/>
  <c r="W136" i="19"/>
  <c r="V136" i="19"/>
  <c r="U136" i="19"/>
  <c r="T136" i="19"/>
  <c r="S136" i="19"/>
  <c r="R136" i="19"/>
  <c r="Q136" i="19"/>
  <c r="P136" i="19"/>
  <c r="O136" i="19"/>
  <c r="N136" i="19"/>
  <c r="M136" i="19"/>
  <c r="L136" i="19"/>
  <c r="K136" i="19"/>
  <c r="J136" i="19"/>
  <c r="I136" i="19"/>
  <c r="H136" i="19"/>
  <c r="G136" i="19"/>
  <c r="F136" i="19"/>
  <c r="E136" i="19"/>
  <c r="D136" i="19"/>
  <c r="C136"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G135" i="19"/>
  <c r="F135" i="19"/>
  <c r="E135" i="19"/>
  <c r="D135" i="19"/>
  <c r="C135" i="19"/>
  <c r="AE134" i="19"/>
  <c r="AD134" i="19"/>
  <c r="AC134" i="19"/>
  <c r="AB134" i="19"/>
  <c r="AA134" i="19"/>
  <c r="Z134" i="19"/>
  <c r="Y134" i="19"/>
  <c r="X134" i="19"/>
  <c r="W134" i="19"/>
  <c r="V134" i="19"/>
  <c r="U134" i="19"/>
  <c r="T134" i="19"/>
  <c r="S134" i="19"/>
  <c r="R134" i="19"/>
  <c r="Q134" i="19"/>
  <c r="P134" i="19"/>
  <c r="O134" i="19"/>
  <c r="N134" i="19"/>
  <c r="M134" i="19"/>
  <c r="L134" i="19"/>
  <c r="K134" i="19"/>
  <c r="J134" i="19"/>
  <c r="I134" i="19"/>
  <c r="H134" i="19"/>
  <c r="G134" i="19"/>
  <c r="F134" i="19"/>
  <c r="E134" i="19"/>
  <c r="D134" i="19"/>
  <c r="C134"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F133" i="19"/>
  <c r="E133" i="19"/>
  <c r="D133" i="19"/>
  <c r="C133" i="19"/>
  <c r="AE132" i="19"/>
  <c r="AD132" i="19"/>
  <c r="AC132" i="19"/>
  <c r="AB132" i="19"/>
  <c r="AA132" i="19"/>
  <c r="Z132" i="19"/>
  <c r="Y132" i="19"/>
  <c r="X132" i="19"/>
  <c r="W132" i="19"/>
  <c r="V132" i="19"/>
  <c r="U132" i="19"/>
  <c r="T132" i="19"/>
  <c r="S132" i="19"/>
  <c r="R132" i="19"/>
  <c r="Q132" i="19"/>
  <c r="P132" i="19"/>
  <c r="O132" i="19"/>
  <c r="N132" i="19"/>
  <c r="M132" i="19"/>
  <c r="L132" i="19"/>
  <c r="K132" i="19"/>
  <c r="J132" i="19"/>
  <c r="I132" i="19"/>
  <c r="H132" i="19"/>
  <c r="G132" i="19"/>
  <c r="F132" i="19"/>
  <c r="E132" i="19"/>
  <c r="D132" i="19"/>
  <c r="C132"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G131" i="19"/>
  <c r="F131" i="19"/>
  <c r="E131" i="19"/>
  <c r="D131" i="19"/>
  <c r="C131" i="19"/>
  <c r="AE130" i="19"/>
  <c r="AD130" i="19"/>
  <c r="AC130" i="19"/>
  <c r="AB130" i="19"/>
  <c r="AA130" i="19"/>
  <c r="Z130" i="19"/>
  <c r="Y130" i="19"/>
  <c r="X130" i="19"/>
  <c r="W130" i="19"/>
  <c r="V130" i="19"/>
  <c r="U130" i="19"/>
  <c r="T130" i="19"/>
  <c r="S130" i="19"/>
  <c r="R130" i="19"/>
  <c r="Q130" i="19"/>
  <c r="P130" i="19"/>
  <c r="O130" i="19"/>
  <c r="N130" i="19"/>
  <c r="M130" i="19"/>
  <c r="L130" i="19"/>
  <c r="K130" i="19"/>
  <c r="J130" i="19"/>
  <c r="I130" i="19"/>
  <c r="H130" i="19"/>
  <c r="G130" i="19"/>
  <c r="F130" i="19"/>
  <c r="E130" i="19"/>
  <c r="D130" i="19"/>
  <c r="C130" i="19"/>
  <c r="AE129" i="19"/>
  <c r="AD129" i="19"/>
  <c r="AC129" i="19"/>
  <c r="AB129" i="19"/>
  <c r="AA129" i="19"/>
  <c r="Z129" i="19"/>
  <c r="Y129" i="19"/>
  <c r="X129" i="19"/>
  <c r="W129" i="19"/>
  <c r="V129" i="19"/>
  <c r="U129" i="19"/>
  <c r="T129" i="19"/>
  <c r="S129" i="19"/>
  <c r="R129" i="19"/>
  <c r="Q129" i="19"/>
  <c r="P129" i="19"/>
  <c r="O129" i="19"/>
  <c r="N129" i="19"/>
  <c r="M129" i="19"/>
  <c r="L129" i="19"/>
  <c r="K129" i="19"/>
  <c r="J129" i="19"/>
  <c r="I129" i="19"/>
  <c r="H129" i="19"/>
  <c r="G129" i="19"/>
  <c r="F129" i="19"/>
  <c r="E129" i="19"/>
  <c r="D129" i="19"/>
  <c r="C129" i="19"/>
  <c r="AE128" i="19"/>
  <c r="AD128" i="19"/>
  <c r="AC128" i="19"/>
  <c r="AB128" i="19"/>
  <c r="AA128" i="19"/>
  <c r="Z128" i="19"/>
  <c r="Y128" i="19"/>
  <c r="X128" i="19"/>
  <c r="W128" i="19"/>
  <c r="V128" i="19"/>
  <c r="U128" i="19"/>
  <c r="T128" i="19"/>
  <c r="S128" i="19"/>
  <c r="R128" i="19"/>
  <c r="Q128" i="19"/>
  <c r="P128" i="19"/>
  <c r="O128" i="19"/>
  <c r="N128" i="19"/>
  <c r="M128" i="19"/>
  <c r="L128" i="19"/>
  <c r="K128" i="19"/>
  <c r="J128" i="19"/>
  <c r="I128" i="19"/>
  <c r="H128" i="19"/>
  <c r="G128" i="19"/>
  <c r="F128" i="19"/>
  <c r="E128" i="19"/>
  <c r="D128" i="19"/>
  <c r="C128"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F127" i="19"/>
  <c r="E127" i="19"/>
  <c r="D127" i="19"/>
  <c r="C127" i="19"/>
  <c r="AE126" i="19"/>
  <c r="AD126" i="19"/>
  <c r="AC126" i="19"/>
  <c r="AB126" i="19"/>
  <c r="AA126" i="19"/>
  <c r="Z126" i="19"/>
  <c r="Y126" i="19"/>
  <c r="X126" i="19"/>
  <c r="W126" i="19"/>
  <c r="V126" i="19"/>
  <c r="U126" i="19"/>
  <c r="T126" i="19"/>
  <c r="S126" i="19"/>
  <c r="R126" i="19"/>
  <c r="Q126" i="19"/>
  <c r="P126" i="19"/>
  <c r="O126" i="19"/>
  <c r="N126" i="19"/>
  <c r="M126" i="19"/>
  <c r="L126" i="19"/>
  <c r="K126" i="19"/>
  <c r="J126" i="19"/>
  <c r="I126" i="19"/>
  <c r="H126" i="19"/>
  <c r="G126" i="19"/>
  <c r="F126" i="19"/>
  <c r="E126" i="19"/>
  <c r="D126" i="19"/>
  <c r="C126"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G125" i="19"/>
  <c r="F125" i="19"/>
  <c r="E125" i="19"/>
  <c r="D125" i="19"/>
  <c r="C125" i="19"/>
  <c r="AE124" i="19"/>
  <c r="AD124" i="19"/>
  <c r="AC124" i="19"/>
  <c r="AB124" i="19"/>
  <c r="AA124" i="19"/>
  <c r="Z124" i="19"/>
  <c r="Y124" i="19"/>
  <c r="X124" i="19"/>
  <c r="W124" i="19"/>
  <c r="V124" i="19"/>
  <c r="U124" i="19"/>
  <c r="T124" i="19"/>
  <c r="S124" i="19"/>
  <c r="R124" i="19"/>
  <c r="Q124" i="19"/>
  <c r="P124" i="19"/>
  <c r="O124" i="19"/>
  <c r="N124" i="19"/>
  <c r="M124" i="19"/>
  <c r="L124" i="19"/>
  <c r="K124" i="19"/>
  <c r="J124" i="19"/>
  <c r="I124" i="19"/>
  <c r="H124" i="19"/>
  <c r="G124" i="19"/>
  <c r="F124" i="19"/>
  <c r="E124" i="19"/>
  <c r="D124" i="19"/>
  <c r="C124" i="19"/>
  <c r="AE123" i="19"/>
  <c r="AD123" i="19"/>
  <c r="AC123" i="19"/>
  <c r="AB123" i="19"/>
  <c r="AA123" i="19"/>
  <c r="Z123" i="19"/>
  <c r="Y123" i="19"/>
  <c r="X123" i="19"/>
  <c r="W123" i="19"/>
  <c r="V123" i="19"/>
  <c r="U123" i="19"/>
  <c r="T123" i="19"/>
  <c r="S123" i="19"/>
  <c r="R123" i="19"/>
  <c r="Q123" i="19"/>
  <c r="P123" i="19"/>
  <c r="O123" i="19"/>
  <c r="N123" i="19"/>
  <c r="M123" i="19"/>
  <c r="L123" i="19"/>
  <c r="K123" i="19"/>
  <c r="J123" i="19"/>
  <c r="I123" i="19"/>
  <c r="H123" i="19"/>
  <c r="G123" i="19"/>
  <c r="F123" i="19"/>
  <c r="E123" i="19"/>
  <c r="D123" i="19"/>
  <c r="C123" i="19"/>
  <c r="AE122" i="19"/>
  <c r="AD122" i="19"/>
  <c r="AC122" i="19"/>
  <c r="AB122" i="19"/>
  <c r="AA122" i="19"/>
  <c r="Z122" i="19"/>
  <c r="Y122" i="19"/>
  <c r="X122" i="19"/>
  <c r="W122" i="19"/>
  <c r="V122" i="19"/>
  <c r="U122" i="19"/>
  <c r="T122" i="19"/>
  <c r="S122" i="19"/>
  <c r="R122" i="19"/>
  <c r="Q122" i="19"/>
  <c r="P122" i="19"/>
  <c r="O122" i="19"/>
  <c r="N122" i="19"/>
  <c r="M122" i="19"/>
  <c r="L122" i="19"/>
  <c r="K122" i="19"/>
  <c r="J122" i="19"/>
  <c r="I122" i="19"/>
  <c r="H122" i="19"/>
  <c r="G122" i="19"/>
  <c r="F122" i="19"/>
  <c r="E122" i="19"/>
  <c r="D122" i="19"/>
  <c r="C122" i="19"/>
  <c r="L130" i="1"/>
  <c r="K130" i="1"/>
  <c r="J130" i="1"/>
  <c r="I130" i="1"/>
  <c r="H130" i="1"/>
  <c r="G130" i="1"/>
  <c r="F130" i="1"/>
  <c r="E130" i="1"/>
  <c r="D130" i="1"/>
  <c r="C130" i="1"/>
  <c r="B130" i="1"/>
  <c r="L110" i="1"/>
  <c r="K110" i="1"/>
  <c r="J110" i="1"/>
  <c r="I110" i="1"/>
  <c r="H110" i="1"/>
  <c r="G110" i="1"/>
  <c r="F110" i="1"/>
  <c r="E110" i="1"/>
  <c r="D110" i="1"/>
  <c r="C110" i="1"/>
  <c r="B110" i="1"/>
  <c r="L88" i="1"/>
  <c r="K88" i="1"/>
  <c r="J88" i="1"/>
  <c r="I88" i="1"/>
  <c r="H88" i="1"/>
  <c r="G88" i="1"/>
  <c r="F88" i="1"/>
  <c r="E88" i="1"/>
  <c r="D88" i="1"/>
  <c r="C88" i="1"/>
  <c r="B88" i="1"/>
  <c r="L87" i="1"/>
  <c r="K87" i="1"/>
  <c r="J87" i="1"/>
  <c r="I87" i="1"/>
  <c r="H87" i="1"/>
  <c r="G87" i="1"/>
  <c r="F87" i="1"/>
  <c r="E87" i="1"/>
  <c r="D87" i="1"/>
  <c r="C87" i="1"/>
  <c r="B87" i="1"/>
  <c r="L86" i="1"/>
  <c r="K86" i="1"/>
  <c r="J86" i="1"/>
  <c r="I86" i="1"/>
  <c r="H86" i="1"/>
  <c r="G86" i="1"/>
  <c r="F86" i="1"/>
  <c r="E86" i="1"/>
  <c r="D86" i="1"/>
  <c r="C86" i="1"/>
  <c r="B86" i="1"/>
  <c r="L85" i="1"/>
  <c r="K85" i="1"/>
  <c r="J85" i="1"/>
  <c r="I85" i="1"/>
  <c r="H85" i="1"/>
  <c r="G85" i="1"/>
  <c r="F85" i="1"/>
  <c r="E85" i="1"/>
  <c r="D85" i="1"/>
  <c r="C85" i="1"/>
  <c r="B85" i="1"/>
  <c r="L84" i="1"/>
  <c r="K84" i="1"/>
  <c r="J84" i="1"/>
  <c r="I84" i="1"/>
  <c r="H84" i="1"/>
  <c r="G84" i="1"/>
  <c r="F84" i="1"/>
  <c r="E84" i="1"/>
  <c r="D84" i="1"/>
  <c r="C84" i="1"/>
  <c r="B84" i="1"/>
  <c r="L83" i="1"/>
  <c r="K83" i="1"/>
  <c r="J83" i="1"/>
  <c r="I83" i="1"/>
  <c r="H83" i="1"/>
  <c r="G83" i="1"/>
  <c r="F83" i="1"/>
  <c r="E83" i="1"/>
  <c r="D83" i="1"/>
  <c r="C83" i="1"/>
  <c r="B83" i="1"/>
  <c r="L79" i="1"/>
  <c r="K79" i="1"/>
  <c r="J79" i="1"/>
  <c r="I79" i="1"/>
  <c r="H79" i="1"/>
  <c r="G79" i="1"/>
  <c r="F79" i="1"/>
  <c r="E79" i="1"/>
  <c r="D79" i="1"/>
  <c r="C79" i="1"/>
  <c r="B79" i="1"/>
  <c r="L78" i="1"/>
  <c r="K78" i="1"/>
  <c r="J78" i="1"/>
  <c r="I78" i="1"/>
  <c r="H78" i="1"/>
  <c r="G78" i="1"/>
  <c r="F78" i="1"/>
  <c r="E78" i="1"/>
  <c r="D78" i="1"/>
  <c r="C78" i="1"/>
  <c r="B78" i="1"/>
  <c r="L77" i="1"/>
  <c r="K77" i="1"/>
  <c r="J77" i="1"/>
  <c r="I77" i="1"/>
  <c r="H77" i="1"/>
  <c r="G77" i="1"/>
  <c r="F77" i="1"/>
  <c r="E77" i="1"/>
  <c r="D77" i="1"/>
  <c r="C77" i="1"/>
  <c r="B77" i="1"/>
  <c r="L76" i="1"/>
  <c r="K76" i="1"/>
  <c r="J76" i="1"/>
  <c r="I76" i="1"/>
  <c r="H76" i="1"/>
  <c r="G76" i="1"/>
  <c r="F76" i="1"/>
  <c r="E76" i="1"/>
  <c r="D76" i="1"/>
  <c r="C76" i="1"/>
  <c r="B76" i="1"/>
  <c r="L75" i="1"/>
  <c r="K75" i="1"/>
  <c r="J75" i="1"/>
  <c r="I75" i="1"/>
  <c r="H75" i="1"/>
  <c r="G75" i="1"/>
  <c r="F75" i="1"/>
  <c r="E75" i="1"/>
  <c r="D75" i="1"/>
  <c r="C75" i="1"/>
  <c r="B75" i="1"/>
  <c r="L74" i="1"/>
  <c r="K74" i="1"/>
  <c r="J74" i="1"/>
  <c r="I74" i="1"/>
  <c r="H74" i="1"/>
  <c r="G74" i="1"/>
  <c r="F74" i="1"/>
  <c r="E74" i="1"/>
  <c r="D74" i="1"/>
  <c r="C74" i="1"/>
  <c r="B74" i="1"/>
  <c r="L73" i="1"/>
  <c r="K73" i="1"/>
  <c r="J73" i="1"/>
  <c r="I73" i="1"/>
  <c r="H73" i="1"/>
  <c r="G73" i="1"/>
  <c r="F73" i="1"/>
  <c r="E73" i="1"/>
  <c r="D73" i="1"/>
  <c r="C73" i="1"/>
  <c r="B73" i="1"/>
  <c r="L72" i="1"/>
  <c r="K72" i="1"/>
  <c r="J72" i="1"/>
  <c r="I72" i="1"/>
  <c r="H72" i="1"/>
  <c r="G72" i="1"/>
  <c r="F72" i="1"/>
  <c r="E72" i="1"/>
  <c r="D72" i="1"/>
  <c r="C72" i="1"/>
  <c r="B72" i="1"/>
  <c r="L71" i="1"/>
  <c r="K71" i="1"/>
  <c r="J71" i="1"/>
  <c r="I71" i="1"/>
  <c r="H71" i="1"/>
  <c r="G71" i="1"/>
  <c r="F71" i="1"/>
  <c r="E71" i="1"/>
  <c r="D71" i="1"/>
  <c r="C71" i="1"/>
  <c r="B71" i="1"/>
  <c r="L70" i="1"/>
  <c r="K70" i="1"/>
  <c r="J70" i="1"/>
  <c r="I70" i="1"/>
  <c r="H70" i="1"/>
  <c r="G70" i="1"/>
  <c r="F70" i="1"/>
  <c r="E70" i="1"/>
  <c r="D70" i="1"/>
  <c r="C70" i="1"/>
  <c r="B70" i="1"/>
  <c r="L66" i="1"/>
  <c r="K66" i="1"/>
  <c r="J66" i="1"/>
  <c r="I66" i="1"/>
  <c r="H66" i="1"/>
  <c r="G66" i="1"/>
  <c r="F66" i="1"/>
  <c r="E66" i="1"/>
  <c r="D66" i="1"/>
  <c r="C66" i="1"/>
  <c r="B66" i="1"/>
  <c r="L65" i="1"/>
  <c r="K65" i="1"/>
  <c r="J65" i="1"/>
  <c r="I65" i="1"/>
  <c r="H65" i="1"/>
  <c r="G65" i="1"/>
  <c r="F65" i="1"/>
  <c r="E65" i="1"/>
  <c r="D65" i="1"/>
  <c r="C65" i="1"/>
  <c r="B65" i="1"/>
  <c r="L64" i="1"/>
  <c r="K64" i="1"/>
  <c r="J64" i="1"/>
  <c r="I64" i="1"/>
  <c r="H64" i="1"/>
  <c r="G64" i="1"/>
  <c r="F64" i="1"/>
  <c r="E64" i="1"/>
  <c r="D64" i="1"/>
  <c r="C64" i="1"/>
  <c r="B64" i="1"/>
  <c r="L63" i="1"/>
  <c r="K63" i="1"/>
  <c r="J63" i="1"/>
  <c r="I63" i="1"/>
  <c r="H63" i="1"/>
  <c r="G63" i="1"/>
  <c r="F63" i="1"/>
  <c r="E63" i="1"/>
  <c r="D63" i="1"/>
  <c r="C63" i="1"/>
  <c r="B63" i="1"/>
  <c r="L62" i="1"/>
  <c r="K62" i="1"/>
  <c r="J62" i="1"/>
  <c r="I62" i="1"/>
  <c r="H62" i="1"/>
  <c r="G62" i="1"/>
  <c r="F62" i="1"/>
  <c r="E62" i="1"/>
  <c r="D62" i="1"/>
  <c r="C62" i="1"/>
  <c r="B62" i="1"/>
  <c r="L61" i="1"/>
  <c r="K61" i="1"/>
  <c r="J61" i="1"/>
  <c r="I61" i="1"/>
  <c r="H61" i="1"/>
  <c r="G61" i="1"/>
  <c r="F61" i="1"/>
  <c r="E61" i="1"/>
  <c r="D61" i="1"/>
  <c r="C61" i="1"/>
  <c r="B61" i="1"/>
  <c r="L60" i="1"/>
  <c r="K60" i="1"/>
  <c r="J60" i="1"/>
  <c r="I60" i="1"/>
  <c r="H60" i="1"/>
  <c r="G60" i="1"/>
  <c r="F60" i="1"/>
  <c r="E60" i="1"/>
  <c r="D60" i="1"/>
  <c r="C60" i="1"/>
  <c r="B60" i="1"/>
  <c r="L59" i="1"/>
  <c r="K59" i="1"/>
  <c r="J59" i="1"/>
  <c r="I59" i="1"/>
  <c r="H59" i="1"/>
  <c r="G59" i="1"/>
  <c r="F59" i="1"/>
  <c r="E59" i="1"/>
  <c r="D59" i="1"/>
  <c r="C59" i="1"/>
  <c r="B59" i="1"/>
  <c r="L58" i="1"/>
  <c r="K58" i="1"/>
  <c r="J58" i="1"/>
  <c r="I58" i="1"/>
  <c r="H58" i="1"/>
  <c r="G58" i="1"/>
  <c r="F58" i="1"/>
  <c r="E58" i="1"/>
  <c r="D58" i="1"/>
  <c r="C58" i="1"/>
  <c r="B58" i="1"/>
  <c r="L57" i="1"/>
  <c r="K57" i="1"/>
  <c r="J57" i="1"/>
  <c r="I57" i="1"/>
  <c r="H57" i="1"/>
  <c r="G57" i="1"/>
  <c r="F57" i="1"/>
  <c r="E57" i="1"/>
  <c r="D57" i="1"/>
  <c r="C57" i="1"/>
  <c r="B57" i="1"/>
  <c r="L53" i="1"/>
  <c r="K53" i="1"/>
  <c r="J53" i="1"/>
  <c r="I53" i="1"/>
  <c r="H53" i="1"/>
  <c r="G53" i="1"/>
  <c r="F53" i="1"/>
  <c r="E53" i="1"/>
  <c r="D53" i="1"/>
  <c r="C53" i="1"/>
  <c r="B53" i="1"/>
  <c r="L52" i="1"/>
  <c r="K52" i="1"/>
  <c r="J52" i="1"/>
  <c r="I52" i="1"/>
  <c r="H52" i="1"/>
  <c r="G52" i="1"/>
  <c r="F52" i="1"/>
  <c r="E52" i="1"/>
  <c r="D52" i="1"/>
  <c r="C52" i="1"/>
  <c r="B52" i="1"/>
  <c r="L51" i="1"/>
  <c r="K51" i="1"/>
  <c r="J51" i="1"/>
  <c r="I51" i="1"/>
  <c r="H51" i="1"/>
  <c r="G51" i="1"/>
  <c r="F51" i="1"/>
  <c r="E51" i="1"/>
  <c r="D51" i="1"/>
  <c r="C51" i="1"/>
  <c r="B51" i="1"/>
  <c r="L50" i="1"/>
  <c r="K50" i="1"/>
  <c r="J50" i="1"/>
  <c r="I50" i="1"/>
  <c r="H50" i="1"/>
  <c r="G50" i="1"/>
  <c r="F50" i="1"/>
  <c r="E50" i="1"/>
  <c r="D50" i="1"/>
  <c r="C50" i="1"/>
  <c r="B50" i="1"/>
  <c r="L49" i="1"/>
  <c r="K49" i="1"/>
  <c r="J49" i="1"/>
  <c r="I49" i="1"/>
  <c r="H49" i="1"/>
  <c r="G49" i="1"/>
  <c r="F49" i="1"/>
  <c r="E49" i="1"/>
  <c r="D49" i="1"/>
  <c r="C49" i="1"/>
  <c r="B49" i="1"/>
  <c r="L48" i="1"/>
  <c r="K48" i="1"/>
  <c r="J48" i="1"/>
  <c r="I48" i="1"/>
  <c r="H48" i="1"/>
  <c r="G48" i="1"/>
  <c r="F48" i="1"/>
  <c r="E48" i="1"/>
  <c r="D48" i="1"/>
  <c r="C48" i="1"/>
  <c r="B48" i="1"/>
  <c r="L47" i="1"/>
  <c r="K47" i="1"/>
  <c r="J47" i="1"/>
  <c r="I47" i="1"/>
  <c r="H47" i="1"/>
  <c r="G47" i="1"/>
  <c r="F47" i="1"/>
  <c r="E47" i="1"/>
  <c r="D47" i="1"/>
  <c r="C47" i="1"/>
  <c r="B47" i="1"/>
  <c r="L46" i="1"/>
  <c r="K46" i="1"/>
  <c r="J46" i="1"/>
  <c r="I46" i="1"/>
  <c r="H46" i="1"/>
  <c r="G46" i="1"/>
  <c r="F46" i="1"/>
  <c r="E46" i="1"/>
  <c r="D46" i="1"/>
  <c r="C46" i="1"/>
  <c r="B46" i="1"/>
  <c r="L45" i="1"/>
  <c r="K45" i="1"/>
  <c r="J45" i="1"/>
  <c r="I45" i="1"/>
  <c r="H45" i="1"/>
  <c r="G45" i="1"/>
  <c r="F45" i="1"/>
  <c r="E45" i="1"/>
  <c r="D45" i="1"/>
  <c r="C45" i="1"/>
  <c r="B45" i="1"/>
  <c r="L44" i="1"/>
  <c r="K44" i="1"/>
  <c r="J44" i="1"/>
  <c r="I44" i="1"/>
  <c r="H44" i="1"/>
  <c r="G44" i="1"/>
  <c r="F44" i="1"/>
  <c r="E44" i="1"/>
  <c r="D44" i="1"/>
  <c r="C44" i="1"/>
  <c r="B44" i="1"/>
  <c r="L43" i="1"/>
  <c r="K43" i="1"/>
  <c r="J43" i="1"/>
  <c r="I43" i="1"/>
  <c r="H43" i="1"/>
  <c r="G43" i="1"/>
  <c r="F43" i="1"/>
  <c r="E43" i="1"/>
  <c r="D43" i="1"/>
  <c r="C43" i="1"/>
  <c r="B43" i="1"/>
  <c r="L42" i="1"/>
  <c r="K42" i="1"/>
  <c r="J42" i="1"/>
  <c r="I42" i="1"/>
  <c r="H42" i="1"/>
  <c r="G42" i="1"/>
  <c r="F42" i="1"/>
  <c r="E42" i="1"/>
  <c r="D42" i="1"/>
  <c r="C42" i="1"/>
  <c r="B42" i="1"/>
  <c r="L41" i="1"/>
  <c r="K41" i="1"/>
  <c r="J41" i="1"/>
  <c r="I41" i="1"/>
  <c r="H41" i="1"/>
  <c r="G41" i="1"/>
  <c r="F41" i="1"/>
  <c r="E41" i="1"/>
  <c r="D41" i="1"/>
  <c r="C41" i="1"/>
  <c r="B41" i="1"/>
  <c r="L40" i="1"/>
  <c r="K40" i="1"/>
  <c r="J40" i="1"/>
  <c r="I40" i="1"/>
  <c r="H40" i="1"/>
  <c r="G40" i="1"/>
  <c r="F40" i="1"/>
  <c r="E40" i="1"/>
  <c r="D40" i="1"/>
  <c r="C40" i="1"/>
  <c r="B40" i="1"/>
  <c r="L39" i="1"/>
  <c r="K39" i="1"/>
  <c r="J39" i="1"/>
  <c r="I39" i="1"/>
  <c r="H39" i="1"/>
  <c r="G39" i="1"/>
  <c r="F39" i="1"/>
  <c r="E39" i="1"/>
  <c r="D39" i="1"/>
  <c r="C39" i="1"/>
  <c r="B39" i="1"/>
  <c r="L38" i="1"/>
  <c r="K38" i="1"/>
  <c r="J38" i="1"/>
  <c r="I38" i="1"/>
  <c r="H38" i="1"/>
  <c r="G38" i="1"/>
  <c r="F38" i="1"/>
  <c r="E38" i="1"/>
  <c r="D38" i="1"/>
  <c r="C38" i="1"/>
  <c r="B38" i="1"/>
  <c r="L37" i="1"/>
  <c r="K37" i="1"/>
  <c r="J37" i="1"/>
  <c r="I37" i="1"/>
  <c r="H37" i="1"/>
  <c r="G37" i="1"/>
  <c r="F37" i="1"/>
  <c r="E37" i="1"/>
  <c r="D37" i="1"/>
  <c r="C37" i="1"/>
  <c r="B37" i="1"/>
  <c r="L35" i="1"/>
  <c r="K35" i="1"/>
  <c r="J35" i="1"/>
  <c r="I35" i="1"/>
  <c r="H35" i="1"/>
  <c r="G35" i="1"/>
  <c r="F35" i="1"/>
  <c r="E35" i="1"/>
  <c r="D35" i="1"/>
  <c r="C35" i="1"/>
  <c r="B35" i="1"/>
  <c r="L34" i="1"/>
  <c r="K34" i="1"/>
  <c r="J34" i="1"/>
  <c r="I34" i="1"/>
  <c r="H34" i="1"/>
  <c r="G34" i="1"/>
  <c r="F34" i="1"/>
  <c r="E34" i="1"/>
  <c r="D34" i="1"/>
  <c r="C34" i="1"/>
  <c r="B34" i="1"/>
  <c r="L33" i="1"/>
  <c r="K33" i="1"/>
  <c r="J33" i="1"/>
  <c r="I33" i="1"/>
  <c r="H33" i="1"/>
  <c r="G33" i="1"/>
  <c r="F33" i="1"/>
  <c r="E33" i="1"/>
  <c r="D33" i="1"/>
  <c r="C33" i="1"/>
  <c r="B33" i="1"/>
  <c r="L32" i="1"/>
  <c r="K32" i="1"/>
  <c r="J32" i="1"/>
  <c r="I32" i="1"/>
  <c r="H32" i="1"/>
  <c r="G32" i="1"/>
  <c r="F32" i="1"/>
  <c r="E32" i="1"/>
  <c r="D32" i="1"/>
  <c r="C32" i="1"/>
  <c r="B32" i="1"/>
  <c r="L31" i="1"/>
  <c r="K31" i="1"/>
  <c r="J31" i="1"/>
  <c r="I31" i="1"/>
  <c r="H31" i="1"/>
  <c r="G31" i="1"/>
  <c r="F31" i="1"/>
  <c r="E31" i="1"/>
  <c r="D31" i="1"/>
  <c r="C31" i="1"/>
  <c r="B31" i="1"/>
  <c r="L30" i="1"/>
  <c r="K30" i="1"/>
  <c r="J30" i="1"/>
  <c r="I30" i="1"/>
  <c r="H30" i="1"/>
  <c r="G30" i="1"/>
  <c r="F30" i="1"/>
  <c r="E30" i="1"/>
  <c r="D30" i="1"/>
  <c r="C30" i="1"/>
  <c r="B30" i="1"/>
  <c r="B28" i="1"/>
  <c r="L26" i="1"/>
  <c r="K26" i="1"/>
  <c r="J26" i="1"/>
  <c r="I26" i="1"/>
  <c r="H26" i="1"/>
  <c r="G26" i="1"/>
  <c r="F26" i="1"/>
  <c r="E26" i="1"/>
  <c r="D26" i="1"/>
  <c r="C26" i="1"/>
  <c r="B26" i="1"/>
  <c r="L25" i="1"/>
  <c r="K25" i="1"/>
  <c r="J25" i="1"/>
  <c r="I25" i="1"/>
  <c r="H25" i="1"/>
  <c r="G25" i="1"/>
  <c r="F25" i="1"/>
  <c r="E25" i="1"/>
  <c r="D25" i="1"/>
  <c r="C25" i="1"/>
  <c r="B25" i="1"/>
  <c r="L24" i="1"/>
  <c r="K24" i="1"/>
  <c r="J24" i="1"/>
  <c r="I24" i="1"/>
  <c r="H24" i="1"/>
  <c r="G24" i="1"/>
  <c r="F24" i="1"/>
  <c r="E24" i="1"/>
  <c r="D24" i="1"/>
  <c r="C24" i="1"/>
  <c r="B24" i="1"/>
  <c r="L23" i="1"/>
  <c r="K23" i="1"/>
  <c r="J23" i="1"/>
  <c r="I23" i="1"/>
  <c r="H23" i="1"/>
  <c r="G23" i="1"/>
  <c r="F23" i="1"/>
  <c r="E23" i="1"/>
  <c r="D23" i="1"/>
  <c r="C23" i="1"/>
  <c r="B23" i="1"/>
  <c r="L22" i="1"/>
  <c r="K22" i="1"/>
  <c r="J22" i="1"/>
  <c r="I22" i="1"/>
  <c r="H22" i="1"/>
  <c r="G22" i="1"/>
  <c r="F22" i="1"/>
  <c r="E22" i="1"/>
  <c r="D22" i="1"/>
  <c r="C22" i="1"/>
  <c r="B22" i="1"/>
  <c r="L21" i="1"/>
  <c r="K21" i="1"/>
  <c r="J21" i="1"/>
  <c r="I21" i="1"/>
  <c r="H21" i="1"/>
  <c r="G21" i="1"/>
  <c r="F21" i="1"/>
  <c r="E21" i="1"/>
  <c r="D21" i="1"/>
  <c r="C21" i="1"/>
  <c r="B21" i="1"/>
  <c r="L20" i="1"/>
  <c r="K20" i="1"/>
  <c r="J20" i="1"/>
  <c r="I20" i="1"/>
  <c r="H20" i="1"/>
  <c r="G20" i="1"/>
  <c r="F20" i="1"/>
  <c r="E20" i="1"/>
  <c r="D20" i="1"/>
  <c r="C20" i="1"/>
  <c r="B20" i="1"/>
  <c r="L19" i="1"/>
  <c r="K19" i="1"/>
  <c r="J19" i="1"/>
  <c r="I19" i="1"/>
  <c r="H19" i="1"/>
  <c r="G19" i="1"/>
  <c r="F19" i="1"/>
  <c r="E19" i="1"/>
  <c r="D19" i="1"/>
  <c r="C19" i="1"/>
  <c r="B19" i="1"/>
  <c r="L18" i="1"/>
  <c r="K18" i="1"/>
  <c r="J18" i="1"/>
  <c r="I18" i="1"/>
  <c r="H18" i="1"/>
  <c r="G18" i="1"/>
  <c r="F18" i="1"/>
  <c r="E18" i="1"/>
  <c r="D18" i="1"/>
  <c r="C18" i="1"/>
  <c r="B18" i="1"/>
  <c r="L17" i="1"/>
  <c r="K17" i="1"/>
  <c r="J17" i="1"/>
  <c r="I17" i="1"/>
  <c r="H17" i="1"/>
  <c r="G17" i="1"/>
  <c r="F17" i="1"/>
  <c r="E17" i="1"/>
  <c r="D17" i="1"/>
  <c r="C17" i="1"/>
  <c r="B17" i="1"/>
  <c r="L16" i="1"/>
  <c r="K16" i="1"/>
  <c r="J16" i="1"/>
  <c r="I16" i="1"/>
  <c r="H16" i="1"/>
  <c r="G16" i="1"/>
  <c r="F16" i="1"/>
  <c r="E16" i="1"/>
  <c r="D16" i="1"/>
  <c r="C16" i="1"/>
  <c r="B16" i="1"/>
  <c r="L15" i="1"/>
  <c r="K15" i="1"/>
  <c r="J15" i="1"/>
  <c r="I15" i="1"/>
  <c r="H15" i="1"/>
  <c r="G15" i="1"/>
  <c r="F15" i="1"/>
  <c r="E15" i="1"/>
  <c r="D15" i="1"/>
  <c r="C15" i="1"/>
  <c r="B15" i="1"/>
  <c r="L14" i="1"/>
  <c r="K14" i="1"/>
  <c r="J14" i="1"/>
  <c r="I14" i="1"/>
  <c r="H14" i="1"/>
  <c r="G14" i="1"/>
  <c r="F14" i="1"/>
  <c r="E14" i="1"/>
  <c r="D14" i="1"/>
  <c r="C14" i="1"/>
  <c r="B14" i="1"/>
  <c r="L13" i="1"/>
  <c r="K13" i="1"/>
  <c r="J13" i="1"/>
  <c r="I13" i="1"/>
  <c r="H13" i="1"/>
  <c r="G13" i="1"/>
  <c r="F13" i="1"/>
  <c r="E13" i="1"/>
  <c r="D13" i="1"/>
  <c r="C13" i="1"/>
  <c r="B13" i="1"/>
  <c r="L12" i="1"/>
  <c r="K12" i="1"/>
  <c r="J12" i="1"/>
  <c r="I12" i="1"/>
  <c r="H12" i="1"/>
  <c r="G12" i="1"/>
  <c r="F12" i="1"/>
  <c r="E12" i="1"/>
  <c r="D12" i="1"/>
  <c r="C12" i="1"/>
  <c r="B12" i="1"/>
  <c r="L11" i="1"/>
  <c r="K11" i="1"/>
  <c r="J11" i="1"/>
  <c r="I11" i="1"/>
  <c r="H11" i="1"/>
  <c r="G11" i="1"/>
  <c r="F11" i="1"/>
  <c r="E11" i="1"/>
  <c r="D11" i="1"/>
  <c r="C11" i="1"/>
  <c r="B11" i="1"/>
  <c r="L10" i="1"/>
  <c r="K10" i="1"/>
  <c r="J10" i="1"/>
  <c r="I10" i="1"/>
  <c r="H10" i="1"/>
  <c r="G10" i="1"/>
  <c r="F10" i="1"/>
  <c r="E10" i="1"/>
  <c r="D10" i="1"/>
  <c r="C10" i="1"/>
  <c r="B10" i="1"/>
  <c r="L8" i="1"/>
  <c r="K8" i="1"/>
  <c r="J8" i="1"/>
  <c r="I8" i="1"/>
  <c r="H8" i="1"/>
  <c r="G8" i="1"/>
  <c r="F8" i="1"/>
  <c r="E8" i="1"/>
  <c r="D8" i="1"/>
  <c r="C8" i="1"/>
  <c r="B8" i="1"/>
  <c r="L7" i="1"/>
  <c r="K7" i="1"/>
  <c r="J7" i="1"/>
  <c r="I7" i="1"/>
  <c r="H7" i="1"/>
  <c r="G7" i="1"/>
  <c r="F7" i="1"/>
  <c r="E7" i="1"/>
  <c r="D7" i="1"/>
  <c r="C7" i="1"/>
  <c r="B7" i="1"/>
  <c r="L6" i="1"/>
  <c r="K6" i="1"/>
  <c r="J6" i="1"/>
  <c r="I6" i="1"/>
  <c r="H6" i="1"/>
  <c r="G6" i="1"/>
  <c r="F6" i="1"/>
  <c r="E6" i="1"/>
  <c r="D6" i="1"/>
  <c r="C6" i="1"/>
  <c r="B6" i="1"/>
  <c r="L5" i="1"/>
  <c r="K5" i="1"/>
  <c r="J5" i="1"/>
  <c r="I5" i="1"/>
  <c r="H5" i="1"/>
  <c r="G5" i="1"/>
  <c r="F5" i="1"/>
  <c r="E5" i="1"/>
  <c r="D5" i="1"/>
  <c r="C5" i="1"/>
  <c r="B5" i="1"/>
  <c r="L4" i="1"/>
  <c r="K4" i="1"/>
  <c r="J4" i="1"/>
  <c r="I4" i="1"/>
  <c r="H4" i="1"/>
  <c r="G4" i="1"/>
  <c r="F4" i="1"/>
  <c r="E4" i="1"/>
  <c r="D4" i="1"/>
  <c r="C4" i="1"/>
  <c r="B4" i="1"/>
  <c r="L3" i="1"/>
  <c r="K3" i="1"/>
  <c r="J3" i="1"/>
  <c r="I3" i="1"/>
  <c r="H3" i="1"/>
  <c r="G3" i="1"/>
  <c r="F3" i="1"/>
  <c r="E3" i="1"/>
  <c r="D3" i="1"/>
  <c r="C3" i="1"/>
  <c r="B3" i="1"/>
  <c r="B1" i="1"/>
  <c r="D145" i="19" l="1"/>
  <c r="H145" i="19"/>
  <c r="L145" i="19"/>
  <c r="P145" i="19"/>
  <c r="T145" i="19"/>
  <c r="X145" i="19"/>
  <c r="AB145" i="19"/>
  <c r="C145" i="19"/>
  <c r="G145" i="19"/>
  <c r="K145" i="19"/>
  <c r="O145" i="19"/>
  <c r="S145" i="19"/>
  <c r="W145" i="19"/>
  <c r="AA145" i="19"/>
  <c r="AC145" i="19"/>
  <c r="E145" i="19"/>
  <c r="M145" i="19"/>
  <c r="Q145" i="19"/>
  <c r="Y145" i="19"/>
  <c r="F145" i="19"/>
  <c r="J145" i="19"/>
  <c r="N145" i="19"/>
  <c r="R145" i="19"/>
  <c r="V145" i="19"/>
  <c r="Z145" i="19"/>
  <c r="AD145" i="19"/>
  <c r="I145" i="19"/>
  <c r="U145" i="19"/>
  <c r="AE145" i="19"/>
</calcChain>
</file>

<file path=xl/sharedStrings.xml><?xml version="1.0" encoding="utf-8"?>
<sst xmlns="http://schemas.openxmlformats.org/spreadsheetml/2006/main" count="2317" uniqueCount="646">
  <si>
    <t>AO</t>
  </si>
  <si>
    <t xml:space="preserve">  Stadt Gera</t>
  </si>
  <si>
    <t xml:space="preserve">  Stadt Jena</t>
  </si>
  <si>
    <t xml:space="preserve">  Stadt Suhl</t>
  </si>
  <si>
    <t xml:space="preserve">  Stadt Weimar </t>
  </si>
  <si>
    <t xml:space="preserve">  Stadt Eisenach </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</si>
  <si>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</si>
  <si>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</si>
  <si>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</si>
  <si>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</si>
  <si>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</si>
  <si>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</si>
  <si>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</si>
  <si>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</si>
  <si>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</si>
  <si>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</si>
  <si>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</si>
  <si>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</si>
  <si>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</si>
  <si>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</si>
  <si>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</si>
  <si>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</si>
  <si>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</si>
  <si>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WO</t>
  </si>
  <si>
    <t>Alter</t>
  </si>
  <si>
    <t>unter 20 Jahre</t>
  </si>
  <si>
    <t>20 bis unter 25 Jahre</t>
  </si>
  <si>
    <t>25 bis unter 30 Jahre</t>
  </si>
  <si>
    <t>30 bis unter 35 Jahre</t>
  </si>
  <si>
    <t>35 bis unter 40 Jahre</t>
  </si>
  <si>
    <t>40 bis unter 45 Jahre</t>
  </si>
  <si>
    <t>45 bis unter 50 Jahre</t>
  </si>
  <si>
    <t>50 bis unter 55 Jahre</t>
  </si>
  <si>
    <t>55 bis unter 60 Jahre</t>
  </si>
  <si>
    <t>60 Jahre und mehr</t>
  </si>
  <si>
    <t>Männer</t>
  </si>
  <si>
    <t>Frauen</t>
  </si>
  <si>
    <t>Auszubildende</t>
  </si>
  <si>
    <t>Vollzeitbeschäftigte</t>
  </si>
  <si>
    <t>.</t>
  </si>
  <si>
    <t>Teilzeitbeschäftigte</t>
  </si>
  <si>
    <t>Land- und Forstwirtschaft,
 Fischerei</t>
  </si>
  <si>
    <t>Produzierendes Gewerbe
 ohne Baugewerbe</t>
  </si>
  <si>
    <t>Baugewerbe</t>
  </si>
  <si>
    <t>Handel, Verkehr, Gastgewerbe</t>
  </si>
  <si>
    <t>Information und Kommunikation</t>
  </si>
  <si>
    <t>Finanz- und Versicherungs-
dienstleistungen</t>
  </si>
  <si>
    <t>Grundstücks- und Wohnungswesen</t>
  </si>
  <si>
    <t xml:space="preserve">Freiberufliche, wissenschaftliche,
techn. Dienstleistungen; sonstige
 wirtschaftliche Dienstleistungen  </t>
  </si>
  <si>
    <t>Öff. Verwaltung, Verteidigung, Sozial-
versicherung; Erziehung u. Unterricht;   
Gesundheits- und Sozialwesen</t>
  </si>
  <si>
    <t xml:space="preserve">Kunst, Unterhaltung und Erholung;
sonstige Dienstleistungen; Priv. 
Haushalte; Exterr. Org. </t>
  </si>
  <si>
    <t>Inhaltsverzeichnis</t>
  </si>
  <si>
    <t>Vorbemerkungen</t>
  </si>
  <si>
    <t>Grafiken</t>
  </si>
  <si>
    <t xml:space="preserve">     Städten und Landkreisen</t>
  </si>
  <si>
    <t>Tabellen</t>
  </si>
  <si>
    <t>1.  Sozialversicherungspflichtig Beschäftigte am Arbeitsort in den kreisfreien</t>
  </si>
  <si>
    <t>2.  Sozialversicherungspflichtig Beschäftigte am Wohnort in den kreisfreien</t>
  </si>
  <si>
    <t xml:space="preserve">     Städten und Landkreisen </t>
  </si>
  <si>
    <t xml:space="preserve">3.  Sozialversicherungspflichtig Beschäftigte am Arbeitsort nach </t>
  </si>
  <si>
    <t xml:space="preserve">     Wirtschaftsabschnitten und ausgewählten Wirtschaftsabteilungen</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</si>
  <si>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</si>
  <si>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Diesem Statistischen Bericht liegt der Gebietsstand Thüringens entsprechend dem jeweiligen Stichtag zu Grunde.</t>
  </si>
  <si>
    <t>Der vorliegende Statistische Bericht enthält zusätzliche Tabellen mit Zeitreihen zu den Pendlern über die Landesgrenze Thüringens.
Dargestellt werden Pendlerverflechtungen Thüringens mit den anderen Bundesländern (Tabellen 6 und 7) sowie Pendlerverflechtungen der kreisfreien Städte und Landkreise Thüringens mit den anderen Bundesländern (Tabellen 8 bis 10).</t>
  </si>
  <si>
    <t>Hinweise</t>
  </si>
  <si>
    <t>Revision der Beschäftigungsstatistik 2014</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</si>
  <si>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</si>
  <si>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t>Rechtsgrundlagen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</si>
  <si>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</si>
  <si>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Auskunftspflichtige</t>
  </si>
  <si>
    <t>____________</t>
  </si>
  <si>
    <t>Erfasster Personenkreis</t>
  </si>
  <si>
    <t>Sozialversicherungspflichtig Beschäftigte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</si>
  <si>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</si>
  <si>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</si>
  <si>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</si>
  <si>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t>
  </si>
  <si>
    <t>geringfügig entlohnte Beschäftigung</t>
  </si>
  <si>
    <t>kurzfristige Beschäftigung</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</si>
  <si>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</si>
  <si>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</si>
  <si>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</si>
  <si>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</si>
  <si>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</si>
  <si>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</si>
  <si>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</si>
  <si>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</si>
  <si>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</si>
  <si>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</si>
  <si>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</si>
  <si>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</si>
  <si>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</si>
  <si>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</si>
  <si>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</si>
  <si>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</si>
  <si>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</si>
  <si>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</si>
  <si>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</si>
  <si>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</si>
  <si>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</si>
  <si>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</si>
  <si>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</si>
  <si>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</si>
  <si>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</si>
  <si>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</si>
  <si>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1.4.2003 - 31.12.2012</t>
  </si>
  <si>
    <t xml:space="preserve">                           400 EUR</t>
  </si>
  <si>
    <t xml:space="preserve">          ab 1.1.2013</t>
  </si>
  <si>
    <t xml:space="preserve">                           450 EUR</t>
  </si>
  <si>
    <t>Ausländer</t>
  </si>
  <si>
    <t>Auszubildende sind Personen, die aufgrund eines Ausbildungsvertrages nach dem Berufsbildungsgesetz (BBiG) vom 25. März 2005 eine betriebliche Ausbildung in einem anerkannten Ausbildungsberuf durchlaufen.</t>
  </si>
  <si>
    <t>Beruf</t>
  </si>
  <si>
    <t>Voll- und Teilzeitbeschäftigte</t>
  </si>
  <si>
    <t>Wirtschaftszweig</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</si>
  <si>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</si>
  <si>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</si>
  <si>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</si>
  <si>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Ergebnisse der Beschäftigungsstatistik sind in wirtschaftsfachlicher Gliederung mit Ergebnissen aus anderen deutschen und europäischen Wirtschaftsstatistiken grundsätzlich vergleichbar. </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</si>
  <si>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</si>
  <si>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</si>
  <si>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</si>
  <si>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</si>
  <si>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Auspendler über die Landesgrenze aus Thüringen</t>
  </si>
  <si>
    <t>Zu den Auspendlern über die Landesgrenze aus Thüringen zählen alle sozialversicherungspflichtig Beschäftigten mit einem Wohnort in Thüringen und einem Arbeitsort in einem anderen Bundesland. Auspendler in das Ausland werden nicht erfasst.</t>
  </si>
  <si>
    <t>Einpendler über die Landesgrenze nach Thüringen</t>
  </si>
  <si>
    <t>Zu den Einpendlern über die Landesgrenze nach Thüringen zählen alle sozialversicherungspflichtig Beschäftigten mit einem Arbeitsort in Thüringen und einem Wohnort in einem anderen Bundesland oder im Ausland.</t>
  </si>
  <si>
    <t>Ist der Wohn- oder Arbeitsort eines Beschäftigten nicht bekannt, wird dieser Beschäftigte nicht zu den Pendlern gezählt.</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</si>
  <si>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</si>
  <si>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</si>
  <si>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</si>
  <si>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</si>
  <si>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</si>
  <si>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</si>
  <si>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</si>
  <si>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</si>
  <si>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</si>
  <si>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t>Auswertung/ Veröffentlichung
der Bundesagentur für Arbeit für</t>
  </si>
  <si>
    <r>
      <t>Datenbereitstellung auf BA-Datenbank</t>
    </r>
    <r>
      <rPr>
        <sz val="10"/>
        <rFont val="MetaNormalLF-Roman"/>
        <family val="2"/>
      </rPr>
      <t xml:space="preserve">
Online-Zugriff der statistischen Ämter</t>
    </r>
  </si>
  <si>
    <t>nach § 282a SGB III</t>
  </si>
  <si>
    <t>- Untersuchungen des Instituts für 
   Arbeitsmarkt- und Berufsforschung 
   der Bundesagentur für Arbeit (IAB)</t>
  </si>
  <si>
    <t xml:space="preserve"> - nach ca. 7,5 Monaten: sozialversicherungs-
   pflichtig beschäftigte Personen zum
   Quartalsende</t>
  </si>
  <si>
    <t>Statistisches Bundesamt</t>
  </si>
  <si>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</si>
  <si>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</si>
  <si>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</si>
  <si>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</si>
  <si>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</si>
  <si>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</si>
  <si>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</si>
  <si>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</si>
  <si>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Statistische Nutzung der Versichertenkonten</t>
  </si>
  <si>
    <t>Quelle: Statistisches Bundesamt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</si>
  <si>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</si>
  <si>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</si>
  <si>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</si>
  <si>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</si>
  <si>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</si>
  <si>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</si>
  <si>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</si>
  <si>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</si>
  <si>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</si>
  <si>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</si>
  <si>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</si>
  <si>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</si>
  <si>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</si>
  <si>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</si>
  <si>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</si>
  <si>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</si>
  <si>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</si>
  <si>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</si>
  <si>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</si>
  <si>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</si>
  <si>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</si>
  <si>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</si>
  <si>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</si>
  <si>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</si>
  <si>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</si>
  <si>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</si>
  <si>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</si>
  <si>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</si>
  <si>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</si>
  <si>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</si>
  <si>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</si>
  <si>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</si>
  <si>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</si>
  <si>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</si>
  <si>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</si>
  <si>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</si>
  <si>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</si>
  <si>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</si>
  <si>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</si>
  <si>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</si>
  <si>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</si>
  <si>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</si>
  <si>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</si>
  <si>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</si>
  <si>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</si>
  <si>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</si>
  <si>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</si>
  <si>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</si>
  <si>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</si>
  <si>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</si>
  <si>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</si>
  <si>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</si>
  <si>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</si>
  <si>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</si>
  <si>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</si>
  <si>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</si>
  <si>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</si>
  <si>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</si>
  <si>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</si>
  <si>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</si>
  <si>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</si>
  <si>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</si>
  <si>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</si>
  <si>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</si>
  <si>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</si>
  <si>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</si>
  <si>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</si>
  <si>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</si>
  <si>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</si>
  <si>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</si>
  <si>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</si>
  <si>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</si>
  <si>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</si>
  <si>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</si>
  <si>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</si>
  <si>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</si>
  <si>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</si>
  <si>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</si>
  <si>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</si>
  <si>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</si>
  <si>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</si>
  <si>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</si>
  <si>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</si>
  <si>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</si>
  <si>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</si>
  <si>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</si>
  <si>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</si>
  <si>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</si>
  <si>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</si>
  <si>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</si>
  <si>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</si>
  <si>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</si>
  <si>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</si>
  <si>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</si>
  <si>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</si>
  <si>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</si>
  <si>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WZ 2003</t>
  </si>
  <si>
    <t>Klassifikation der Wirtschaftszweige, Ausgabe 2003</t>
  </si>
  <si>
    <t>WZ 2008</t>
  </si>
  <si>
    <t>Klassifikation der Wirtschaftszweige, Ausgabe 2008</t>
  </si>
  <si>
    <t>Noch: 1. Sozialversicherungspflichtig Beschäftigte am Arbeitsort</t>
  </si>
  <si>
    <t>in den kreisfreien Städten und Landkreisen</t>
  </si>
  <si>
    <t>Kreisfreie Stadt
Landkreis
Land</t>
  </si>
  <si>
    <t>Insgesamt</t>
  </si>
  <si>
    <t>darunter weiblich</t>
  </si>
  <si>
    <t xml:space="preserve">  Thüringen</t>
  </si>
  <si>
    <t>Anteil an Thüringen in %</t>
  </si>
  <si>
    <t>Beschäftigte insgesamt</t>
  </si>
  <si>
    <r>
      <t xml:space="preserve">  Stadt Erfurt </t>
    </r>
    <r>
      <rPr>
        <vertAlign val="superscript"/>
        <sz val="11"/>
        <rFont val="Arial"/>
        <family val="2"/>
      </rPr>
      <t xml:space="preserve"> </t>
    </r>
  </si>
  <si>
    <t>Wirtschaftsgliederung</t>
  </si>
  <si>
    <t>A</t>
  </si>
  <si>
    <t>Land- und Forstwirtschaft, Fischerei</t>
  </si>
  <si>
    <t>B-F</t>
  </si>
  <si>
    <t>Produzierendes Gewerbe</t>
  </si>
  <si>
    <t>B-E</t>
  </si>
  <si>
    <t>B</t>
  </si>
  <si>
    <t>C</t>
  </si>
  <si>
    <t>10-12</t>
  </si>
  <si>
    <t>13-15</t>
  </si>
  <si>
    <t>16-18</t>
  </si>
  <si>
    <t>22-23</t>
  </si>
  <si>
    <t>24-25</t>
  </si>
  <si>
    <t>29-30</t>
  </si>
  <si>
    <t>31-33</t>
  </si>
  <si>
    <t>D</t>
  </si>
  <si>
    <t>E</t>
  </si>
  <si>
    <t>F</t>
  </si>
  <si>
    <t>41-42</t>
  </si>
  <si>
    <t>G-U</t>
  </si>
  <si>
    <t>Dienstleistungsbereiche</t>
  </si>
  <si>
    <t>G-I</t>
  </si>
  <si>
    <t>G</t>
  </si>
  <si>
    <t>H</t>
  </si>
  <si>
    <t>I</t>
  </si>
  <si>
    <t>J</t>
  </si>
  <si>
    <t>58-60</t>
  </si>
  <si>
    <t>62-63</t>
  </si>
  <si>
    <t>K</t>
  </si>
  <si>
    <t>65-66</t>
  </si>
  <si>
    <t>L</t>
  </si>
  <si>
    <t>M-N</t>
  </si>
  <si>
    <t>M</t>
  </si>
  <si>
    <t>69-71</t>
  </si>
  <si>
    <t>73-75</t>
  </si>
  <si>
    <t>N</t>
  </si>
  <si>
    <t>78.2, 78.3</t>
  </si>
  <si>
    <t>O-Q</t>
  </si>
  <si>
    <t>O</t>
  </si>
  <si>
    <t>84.1</t>
  </si>
  <si>
    <t>P</t>
  </si>
  <si>
    <t>Q</t>
  </si>
  <si>
    <t>87-88</t>
  </si>
  <si>
    <t>R-U</t>
  </si>
  <si>
    <t>R</t>
  </si>
  <si>
    <t>S</t>
  </si>
  <si>
    <t>T</t>
  </si>
  <si>
    <t>U</t>
  </si>
  <si>
    <t xml:space="preserve"> -</t>
  </si>
  <si>
    <t>x</t>
  </si>
  <si>
    <t>Noch: Anteil der Wirtschaftsabschnitte und Wirtschaftsabteilungen an Thüringen insgesamt in %</t>
  </si>
  <si>
    <t>Merkmal</t>
  </si>
  <si>
    <t xml:space="preserve">    Männer</t>
  </si>
  <si>
    <t xml:space="preserve">    Frauen</t>
  </si>
  <si>
    <t>Land-, Forst- und Tierwirtschaft und Gartenbau</t>
  </si>
  <si>
    <t>Rohstoffgewinnung, Produktion und Fertigung</t>
  </si>
  <si>
    <t>Metallerzeugung und -bearbeitung, Metallbauberufe</t>
  </si>
  <si>
    <t>Maschinen- und Fahrzeugtechnikberufe</t>
  </si>
  <si>
    <t>Mechatronik-, Energie- und Elektroberufe</t>
  </si>
  <si>
    <t>Bau, Architektur, Vermessung und Gebäudetechnik</t>
  </si>
  <si>
    <t>Hoch- und Tiefbauberufe</t>
  </si>
  <si>
    <t>Gebäude- und versorgungstechnische Berufe</t>
  </si>
  <si>
    <t>Naturwissenschaft, Geografie und Informatik</t>
  </si>
  <si>
    <t>Verkehr, Logistik, Schutz und Sicherheit</t>
  </si>
  <si>
    <t>Verkehrs- und Logistikberufe (außer Fahrzeugführung)</t>
  </si>
  <si>
    <t>Führer/innen  von Fahrzeug- und Transportgeräten</t>
  </si>
  <si>
    <t>Kaufmännische Dienstleistungen, Warenhandel, Vertrieb,
  Hotel und Tourismus</t>
  </si>
  <si>
    <t>Unternehmensorganis., Buchhaltung, Recht und Verwaltung</t>
  </si>
  <si>
    <t>Gesundheit, Soziales, Lehre und Erziehung</t>
  </si>
  <si>
    <t>Medizinische Gesundheitsberufe</t>
  </si>
  <si>
    <t>Erziehung, soziale und hauswirtschaftliche Berufe,Theologie</t>
  </si>
  <si>
    <t>Geisteswissenschaften, Kultur und Gestaltung</t>
  </si>
  <si>
    <t>Bundesland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</si>
  <si>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</si>
  <si>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</si>
  <si>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</si>
  <si>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</si>
  <si>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</si>
  <si>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</si>
  <si>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</si>
  <si>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</si>
  <si>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</si>
  <si>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</si>
  <si>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</si>
  <si>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</si>
  <si>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</si>
  <si>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</si>
  <si>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</si>
  <si>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männlich</t>
  </si>
  <si>
    <t>weiblich</t>
  </si>
  <si>
    <t>30.6.1999</t>
  </si>
  <si>
    <t>30.6.2000</t>
  </si>
  <si>
    <t>30.6.2001</t>
  </si>
  <si>
    <t>30.6.2002</t>
  </si>
  <si>
    <t>30.6.2003</t>
  </si>
  <si>
    <t>30.6.2004</t>
  </si>
  <si>
    <t>30.6.2005</t>
  </si>
  <si>
    <t>30.6.2006</t>
  </si>
  <si>
    <t>30.6.2007</t>
  </si>
  <si>
    <t>30.6.2008</t>
  </si>
  <si>
    <t>30.6.2009</t>
  </si>
  <si>
    <t>30.6.2010</t>
  </si>
  <si>
    <t>30.6.2011</t>
  </si>
  <si>
    <t>30.6.2012</t>
  </si>
  <si>
    <t>30.6.2013</t>
  </si>
  <si>
    <t>30.6.2014</t>
  </si>
  <si>
    <t>30.6.2015</t>
  </si>
  <si>
    <t>30.6.2016</t>
  </si>
  <si>
    <t>Auspendler</t>
  </si>
  <si>
    <t>Noch: Auspendler</t>
  </si>
  <si>
    <r>
      <t xml:space="preserve">  Thüringen</t>
    </r>
    <r>
      <rPr>
        <b/>
        <vertAlign val="superscript"/>
        <sz val="11"/>
        <rFont val="Arial"/>
        <family val="2"/>
      </rPr>
      <t xml:space="preserve"> </t>
    </r>
  </si>
  <si>
    <t>Auspendler - Männer</t>
  </si>
  <si>
    <r>
      <t xml:space="preserve">Einpendler - Männer </t>
    </r>
    <r>
      <rPr>
        <b/>
        <vertAlign val="superscript"/>
        <sz val="11"/>
        <rFont val="Arial"/>
        <family val="2"/>
      </rPr>
      <t>2)</t>
    </r>
  </si>
  <si>
    <t>Auspendler - Frauen</t>
  </si>
  <si>
    <r>
      <t>Einpendler - Frauen</t>
    </r>
    <r>
      <rPr>
        <b/>
        <vertAlign val="superscript"/>
        <sz val="11"/>
        <rFont val="Arial"/>
        <family val="2"/>
      </rPr>
      <t xml:space="preserve"> 2)</t>
    </r>
  </si>
  <si>
    <t>30.6.2017</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</si>
  <si>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</si>
  <si>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</si>
  <si>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</si>
  <si>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</si>
  <si>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</si>
  <si>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Die Abweichungen der im Rahmen der Revisionen 2014 und 2017 neu aufbereiteten Daten zu den Daten in früher veröffentlichten Statistischen Berichten (Veröffentlichungsdatum im Jahr 2014 oder früher) sind bedeutend. </t>
  </si>
  <si>
    <r>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t>
    </r>
    <r>
      <rPr>
        <sz val="10"/>
        <rFont val="Calibri"/>
        <family val="2"/>
      </rPr>
      <t> </t>
    </r>
    <r>
      <rPr>
        <sz val="10"/>
        <rFont val="Arial"/>
        <family val="2"/>
      </rPr>
      <t>282 a Abs. 1 SGB III zur Verfügung.</t>
    </r>
  </si>
  <si>
    <r>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t>
    </r>
    <r>
      <rPr>
        <sz val="10"/>
        <rFont val="Calibri"/>
        <family val="2"/>
      </rPr>
      <t> </t>
    </r>
    <r>
      <rPr>
        <sz val="10"/>
        <rFont val="Arial"/>
        <family val="2"/>
      </rPr>
      <t>IV) vom 23. Dezember 1976 (BGBl. I S. 3845), in der Fassung der zwischenzeitlich erfolgten Änderungen, eine Statistik sozialversicherungspflichtig Beschäftigter zu erstellen.</t>
    </r>
  </si>
  <si>
    <t>30.6.2018</t>
  </si>
  <si>
    <t>19-20</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</si>
  <si>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</si>
  <si>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30.6.2019</t>
  </si>
  <si>
    <t>30.6.2020</t>
  </si>
  <si>
    <t>Nicht zu den sozialversicherungspflichtig Beschäftigten zählen dagegen Beamte, Selbständige, mithelfende Familienangehörige, Berufs- und Zeitsoldaten sowie Wehr- und Zivildienstleistende (siehe o. g. Ausnahme).</t>
  </si>
  <si>
    <t>Ausländische Beschäftigte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</si>
  <si>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</si>
  <si>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</si>
  <si>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Noch: 2. Sozialversicherungspflichtig Beschäftigte am Wohnort</t>
  </si>
  <si>
    <t>30.6.2021</t>
  </si>
  <si>
    <t>Unstrut-Hainich-Kreis</t>
  </si>
  <si>
    <t>Stadt Erfurt</t>
  </si>
  <si>
    <t>Stadt Gera</t>
  </si>
  <si>
    <t>Stadt Jena</t>
  </si>
  <si>
    <t>Stadt Suhl</t>
  </si>
  <si>
    <t xml:space="preserve">Stadt Weimar </t>
  </si>
  <si>
    <t xml:space="preserve">Stadt Eisenach </t>
  </si>
  <si>
    <t>Eichsfeld</t>
  </si>
  <si>
    <t>Nordhausen</t>
  </si>
  <si>
    <t xml:space="preserve">Wartburgkreis </t>
  </si>
  <si>
    <t>Kyffhäuserkreis</t>
  </si>
  <si>
    <t>Schmalkalden-Meiningen</t>
  </si>
  <si>
    <t xml:space="preserve">Gotha </t>
  </si>
  <si>
    <t>Sömmerda</t>
  </si>
  <si>
    <t>Hildburghausen</t>
  </si>
  <si>
    <t>Ilm-Kreis</t>
  </si>
  <si>
    <t>Weimarer Land</t>
  </si>
  <si>
    <t>Sonneberg</t>
  </si>
  <si>
    <t>Saalfeld-Rudolstadt</t>
  </si>
  <si>
    <t>Saale-Holzland-Kreis</t>
  </si>
  <si>
    <t>Saale-Orla-Kreis</t>
  </si>
  <si>
    <t>Greiz</t>
  </si>
  <si>
    <t>Altenburger Land</t>
  </si>
  <si>
    <t>WZ</t>
  </si>
  <si>
    <t>div</t>
  </si>
  <si>
    <t>1.  Sozialversicherungspflichtig Beschäftigte am Arbeitsort 2011 bis 2021</t>
  </si>
  <si>
    <t>2.  Sozialversicherungspflichtig Beschäftigte am Wohnort 2011 bis 2021</t>
  </si>
  <si>
    <t>3.  Sozialversicherungspflichtig Beschäftigte am Arbeitsort 2011 bis 2021</t>
  </si>
  <si>
    <t>4.  Sozialversicherungspflichtig Beschäftigte am Arbeitsort 2011 bis 2021</t>
  </si>
  <si>
    <t>5.  Sozialversicherungspflichtig Beschäftigte am Arbeitsort 2011 bis 2021</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</si>
  <si>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</si>
  <si>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Wirtschaftsabschnitten und ausgewählten Wirtschaftsabteilungen</t>
  </si>
  <si>
    <t xml:space="preserve">1) Regionalschlüssel gemäß amtlichem Gemeindeverzeichnis </t>
  </si>
  <si>
    <t>Lfd. Nr.</t>
  </si>
  <si>
    <t xml:space="preserve"> 4. Sozialversicherungspflichtig Beschäftigte</t>
  </si>
  <si>
    <t>Noch:  4. Sozialversicherungspflichtig Beschäftigte</t>
  </si>
  <si>
    <t>am Arbeitsort nach Strukturmerkmalen</t>
  </si>
  <si>
    <t>5. Sozialversicherungspflichtig Beschäftigte am Wohnort nach</t>
  </si>
  <si>
    <t>die Landesgrenze nach kreisfreien Städten und Landkreisen</t>
  </si>
  <si>
    <t>1) Regionalschlüssel gemäß amtlichem Gemeindeverzeichnis - 2) einschließlich Einpendler aus dem Ausland</t>
  </si>
  <si>
    <t>Lfd. 
Nr.</t>
  </si>
  <si>
    <t>Als Ausländer gelten alle Personen, die nicht Deutsche im Sinne des Artikels 116 Abs. 1 des Grundgesetzes sind. Dazu zählen auch die Staatenlosen und die Personen ohne Angaben zur Staatsangehörigkeit (vgl. auch Vorbemerkungen, Abs. 5).</t>
  </si>
  <si>
    <t xml:space="preserve">Da diese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t>
  </si>
  <si>
    <t>übrige Bundesländer</t>
  </si>
  <si>
    <t>4.  Sozialversicherungspflichtig Beschäftigte am Arbeitsort</t>
  </si>
  <si>
    <t xml:space="preserve">     nach Strukturmerkmalen</t>
  </si>
  <si>
    <t xml:space="preserve">5.  Sozialversicherungspflichtig Beschäftigte am Wohnort </t>
  </si>
  <si>
    <t xml:space="preserve">     nach Berufsbereichen und ausgewählten Berufshauptgruppen</t>
  </si>
  <si>
    <t xml:space="preserve">     nach Bundesländern</t>
  </si>
  <si>
    <t xml:space="preserve">     nach kreisfreien Städten und Landkreisen</t>
  </si>
  <si>
    <t>Berufsbereichen und ausgewählten Berufshauptgruppen</t>
  </si>
  <si>
    <t>1) Klassifikation der Berufe, Ausgabe 2010 - 2) einschließlich sonstige Berufsbereiche und Fälle ohne Berufsangabe</t>
  </si>
  <si>
    <r>
      <t>KldB 2010</t>
    </r>
    <r>
      <rPr>
        <vertAlign val="superscript"/>
        <sz val="8"/>
        <rFont val="Arial"/>
        <family val="2"/>
      </rPr>
      <t>1)</t>
    </r>
  </si>
  <si>
    <t>Veränderung zum Vorjahr in Prozent</t>
  </si>
  <si>
    <t>Werbung, Marketing, kaufmännische und redaktionelle Medienberufe</t>
  </si>
  <si>
    <t>Informatik-, Informations- und Kommunikationstechnologieberufe</t>
  </si>
  <si>
    <t>Verkaufsberufe</t>
  </si>
  <si>
    <t>Berufe in Unternehmensführung und -organisation</t>
  </si>
  <si>
    <t>Wartburgkreis</t>
  </si>
  <si>
    <t>Gotha</t>
  </si>
  <si>
    <t>WeimarerLand</t>
  </si>
  <si>
    <t>AltenburgerLand</t>
  </si>
  <si>
    <t>Thüringen</t>
  </si>
  <si>
    <t>1. Sozialversicherungspflichtig Beschäftigte am Arbeitsort</t>
  </si>
  <si>
    <r>
      <t>Schl.-
Nr.</t>
    </r>
    <r>
      <rPr>
        <vertAlign val="superscript"/>
        <sz val="8"/>
        <rFont val="Arial"/>
        <family val="2"/>
      </rPr>
      <t>1)</t>
    </r>
  </si>
  <si>
    <r>
      <t>WZ 2008</t>
    </r>
    <r>
      <rPr>
        <vertAlign val="superscript"/>
        <sz val="8"/>
        <rFont val="Arial"/>
        <family val="2"/>
      </rPr>
      <t>1)</t>
    </r>
  </si>
  <si>
    <r>
      <t>Insgesamt</t>
    </r>
    <r>
      <rPr>
        <b/>
        <vertAlign val="superscript"/>
        <sz val="8"/>
        <rFont val="Arial"/>
        <family val="2"/>
      </rPr>
      <t>2)</t>
    </r>
  </si>
  <si>
    <t>Produzierendes Gewerbe ohne Baugewerbe</t>
  </si>
  <si>
    <t>Verarbeitendes Gewerbe</t>
  </si>
  <si>
    <t>H. v. Nahr.- u. Genussm., Getr. u. Tabakerzeugn.</t>
  </si>
  <si>
    <t>H. v. Textil., Bekleid., Leder, Lederw. u. Schuhen</t>
  </si>
  <si>
    <t>H. v. pharmazeutischen Erzeugnissen</t>
  </si>
  <si>
    <t>Metallerzeugung u. -bearb., H. v. Metallerzeugn.</t>
  </si>
  <si>
    <t>H. v. elektrischen Ausrüstungen</t>
  </si>
  <si>
    <t>Maschinenbau</t>
  </si>
  <si>
    <t xml:space="preserve">Fahrzeugbau      </t>
  </si>
  <si>
    <t>Energieversorgung</t>
  </si>
  <si>
    <t>Hoch- und Tiefbau</t>
  </si>
  <si>
    <t>Handel; Instandhaltung und Rep. von Kfz</t>
  </si>
  <si>
    <t>Handel mit Kfz; Instandh. u. Rep. von Kfz</t>
  </si>
  <si>
    <t>Großhandel (ohne Handel mit Kfz)</t>
  </si>
  <si>
    <t>Einzelhandel (ohne Handel mit Kfz)</t>
  </si>
  <si>
    <t>Verkehr und Lagerei</t>
  </si>
  <si>
    <t>Gastgewerbe</t>
  </si>
  <si>
    <t>Verlagswesen, audiovisuelle Medien u. Rundfunk</t>
  </si>
  <si>
    <t>Telekommunikation</t>
  </si>
  <si>
    <t>Finanz- und Versicherungsdienstleistg.</t>
  </si>
  <si>
    <t>Erbrg. v. Finanzdienstleistg.</t>
  </si>
  <si>
    <t>Forschung und Entwicklung</t>
  </si>
  <si>
    <t>Sonst. freiberufl., wissenschaftl. u. techn. Tätigk.</t>
  </si>
  <si>
    <t>Öff. Verwaltung, Verteidigung, Sozialvers.</t>
  </si>
  <si>
    <t>Erziehung und Unterricht</t>
  </si>
  <si>
    <t>Gesundheits- und Sozialwesen</t>
  </si>
  <si>
    <t>Gesundheitswesen</t>
  </si>
  <si>
    <t>Heime und Sozialwesen</t>
  </si>
  <si>
    <t>Kunst, Unterhaltung und Erholung</t>
  </si>
  <si>
    <t>Exterritoriale Organisationen und Körperschaften</t>
  </si>
  <si>
    <t>78.2, 
78.3</t>
  </si>
  <si>
    <t>3. Sozialversicherungspflichtig Beschäftigte am Arbeitsort nach</t>
  </si>
  <si>
    <t>Noch: 3. Sozialversicherungspflichtig Beschäftigte am Arbeitsort nach</t>
  </si>
  <si>
    <t>Anteil der Wirtschaftsabschnitte und Wirtschaftsabteilungen an Thüringen insgesamt in Prozent</t>
  </si>
  <si>
    <t>Anteil an Thüringen in Prozent</t>
  </si>
  <si>
    <t>2. Sozialversicherungspflichtig Beschäftigte am Wohnort</t>
  </si>
  <si>
    <t>darunter aus EU-Ländern (EU-27)</t>
  </si>
  <si>
    <t>Deutsche Beschäftigte</t>
  </si>
  <si>
    <t>Altersgruppen</t>
  </si>
  <si>
    <t>Alter von…bis unter…Jahren</t>
  </si>
  <si>
    <t>unter 20</t>
  </si>
  <si>
    <t>20 - 25</t>
  </si>
  <si>
    <t>25 - 30</t>
  </si>
  <si>
    <t>30 - 35</t>
  </si>
  <si>
    <t>35 - 40</t>
  </si>
  <si>
    <t>40 - 45</t>
  </si>
  <si>
    <t>45 - 50</t>
  </si>
  <si>
    <t>50 - 55</t>
  </si>
  <si>
    <t>55 - 60</t>
  </si>
  <si>
    <t>60 - 65</t>
  </si>
  <si>
    <t>65 und mehr</t>
  </si>
  <si>
    <t>Noch: 4. Sozialversicherungspflichtig Beschäftigte</t>
  </si>
  <si>
    <t>Anteil an Thüringen insgesamt in Prozent</t>
  </si>
  <si>
    <t>6. Sozialversicherungspflichtig beschäftigte</t>
  </si>
  <si>
    <t>Auspendler aus Thüringen nach Bundesländern</t>
  </si>
  <si>
    <t>Einpendler nach Thüringen nach Bundesländern</t>
  </si>
  <si>
    <t>7. Sozialversicherungspflichtig beschäftigte</t>
  </si>
  <si>
    <r>
      <t>Einpendler</t>
    </r>
    <r>
      <rPr>
        <b/>
        <vertAlign val="superscript"/>
        <sz val="11"/>
        <rFont val="Arial"/>
        <family val="2"/>
      </rPr>
      <t>2)</t>
    </r>
  </si>
  <si>
    <t>8. Sozialversicherungspflichtig beschäftigte Pendler über</t>
  </si>
  <si>
    <t>9. Sozialversicherungspflichtig beschäftigte Pendler (Männer) über</t>
  </si>
  <si>
    <t>10. Sozialversicherungspflichtig beschäftigte Pendler (Frauen) über</t>
  </si>
  <si>
    <r>
      <t>Einpendler - Frauen</t>
    </r>
    <r>
      <rPr>
        <b/>
        <vertAlign val="superscript"/>
        <sz val="11"/>
        <rFont val="Arial"/>
        <family val="2"/>
      </rPr>
      <t>2)</t>
    </r>
  </si>
  <si>
    <r>
      <t>Einpendler - Männer</t>
    </r>
    <r>
      <rPr>
        <b/>
        <vertAlign val="superscript"/>
        <sz val="11"/>
        <rFont val="Arial"/>
        <family val="2"/>
      </rPr>
      <t>2)</t>
    </r>
  </si>
  <si>
    <t>1) einschließlich Einpendler aus dem Ausland</t>
  </si>
  <si>
    <t xml:space="preserve">6.  Sozialversicherungspflichtig beschäftigte Auspendler aus Thüringen </t>
  </si>
  <si>
    <t>7.  Sozialversicherungspflichtig beschäftigte Einpendler nach Thüringen</t>
  </si>
  <si>
    <t xml:space="preserve">9.  Sozialversicherungspflichtig beschäftigte Pendler (Männer) über die Landesgrenze </t>
  </si>
  <si>
    <t xml:space="preserve">       10.  Sozialversicherungspflichtig beschäftigte Pendler (Frauen) über die Landesgrenze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</si>
  <si>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 (S. 6).</t>
  </si>
  <si>
    <t>Zum 1.1.2019 traten in Thüringen kreisübergreifende Gebietsveränderungen in Kraft. Betroffen sind die kreisfreie Stadt Suhl und die Landkreise Wartburgkreis, Schmalkalden-Meiningen, Ilm-Kreis, Sonneberg und Saalfeld-Rudolstadt. Zum 1.7.2021 wurde die kreisfreie Stadt Eisenach in den Wartburgkreis eingegliedert.</t>
  </si>
  <si>
    <t>Aktuelle Eckdaten für Thüringen finden Sie im Internetangebot der Bundesagentur für Arbeit unter http://statistik.arbeitsagentur.de.</t>
  </si>
  <si>
    <r>
      <t>Eine geringfügig entlohnte Beschäftigung liegt nach § 8 Abs. 1 Nr. 1 SGB IV vor, wenn das Arbeitsentgelt aus dieser Beschäftigung regelmäßig im Monat 450 Euro (bis zum 31.12.2012 400</t>
    </r>
    <r>
      <rPr>
        <sz val="10"/>
        <rFont val="Calibri"/>
        <family val="2"/>
      </rPr>
      <t> </t>
    </r>
    <r>
      <rPr>
        <sz val="10"/>
        <rFont val="Arial"/>
        <family val="2"/>
      </rPr>
      <t>Euro) nicht überschreitet.</t>
    </r>
  </si>
  <si>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Klassifikation der Berufe 1988 (KldB 1988) der Bundesagentur für Arbeit und die Klassifikation der Berufe 1992 (KldB 1992) des Statistischen Bundesamtes - ab.
Maßgebend für die Berufsklassifikation ist allein die ausgeübte Tätigkeit und nicht der erlernte bzw. früher ausgeübte Beruf.
</t>
  </si>
  <si>
    <t>Impressum</t>
  </si>
  <si>
    <t>Erscheinungsweise: jährlich</t>
  </si>
  <si>
    <t xml:space="preserve">Preis: 0,00 EUR </t>
  </si>
  <si>
    <t>Herausgeber: Thüringer Landesamt für Statistik, 99091 Erfurt, Europaplatz 3</t>
  </si>
  <si>
    <t>Postanschrift:</t>
  </si>
  <si>
    <t>Thüringer Landesamt für Statistik</t>
  </si>
  <si>
    <t>Referat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</si>
  <si>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</si>
  <si>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</si>
  <si>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</si>
  <si>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</si>
  <si>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Druckbarkeit der Tabellenseiten</t>
  </si>
  <si>
    <t>Damit die Datentabellen in der PDF-Datei übersichtlich und druckbar sind, wurden teilweise Spalten durch die Excel-Funktion „Daten/Gruppieren“ ausgeblendet. In den zugehörigen Tabellen in der Excel-Mappe sind alle Gruppierungen geöffnet, sodass alle Spalten eines Tabellenblattes sichtbar sind. Die Excel-Datei ist nicht für den Druck optimiert.</t>
  </si>
  <si>
    <t>Vervielfältigung und Verbreitung, auch auszugsweise, mit Quellenangabe gestattet.</t>
  </si>
  <si>
    <t xml:space="preserv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</si>
  <si>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</si>
  <si>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</si>
  <si>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</si>
  <si>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</si>
  <si>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</si>
  <si>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</si>
  <si>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</si>
  <si>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</si>
  <si>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</si>
  <si>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</si>
  <si>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</si>
  <si>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</si>
  <si>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</si>
  <si>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</si>
  <si>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</si>
  <si>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</si>
  <si>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</si>
  <si>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</si>
  <si>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</si>
  <si>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</si>
  <si>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Der vorliegende Bericht ist eine Ergänzung der vierteljährlich erscheinenden Veröffentlichungsreihe „Sozialversicherungspflichtig Beschäftigte in Thüringen am …" des Thüringer Landesamtes für Statistik (Bestell-Nr. 01605). Dargestellt werden die Beschäftigtenangaben in langer Zeitreihe, wodurch Entwicklungstendenzen der sozialversicherungspflichtig Beschäftigten sichtbar gemacht werden. Aufgrund unregelmäßiger Revisionen sind zur Betrachtung der Zeitreihen jeweils alle Zahlen aus dem aktuellsten Bericht zu verwenden.</t>
  </si>
  <si>
    <r>
      <t xml:space="preserve"> Vollzeitbeschäftigte</t>
    </r>
    <r>
      <rPr>
        <b/>
        <vertAlign val="superscript"/>
        <sz val="11"/>
        <rFont val="Arial"/>
        <family val="2"/>
      </rPr>
      <t>1)</t>
    </r>
  </si>
  <si>
    <r>
      <t xml:space="preserve"> Teilzeitbeschäftigte</t>
    </r>
    <r>
      <rPr>
        <b/>
        <vertAlign val="superscript"/>
        <sz val="11"/>
        <rFont val="Arial"/>
        <family val="2"/>
      </rPr>
      <t>1)</t>
    </r>
  </si>
  <si>
    <t>1) ohne Fälle „ohne Angabe"</t>
  </si>
  <si>
    <t>1) Klassifikation der Wirtschaftszweige, Ausgabe 2008 (WZ 2008) - 2) einschließlich Fälle ohne Angabe zur Wirtschaftsgliederung</t>
  </si>
  <si>
    <t xml:space="preserve">     nach Kreisen (Stichtag 30.6)</t>
  </si>
  <si>
    <t xml:space="preserve">     nach Wirtschaftsabschnitten (Stichtag 30.6)</t>
  </si>
  <si>
    <t xml:space="preserve">     nach Altersgruppen (Stichtag 30.6)</t>
  </si>
  <si>
    <t xml:space="preserve">     nach ausgewählten Merkmalen (Stichtag 30.6)</t>
  </si>
  <si>
    <t xml:space="preserve">     nach Bundesländern (Stichtag 30.6)</t>
  </si>
  <si>
    <t>6. Sozialversicherungspflichtig beschäftigte Auspendler aus Thüringen nach Bundesländern (Stichtag 30.6.)</t>
  </si>
  <si>
    <t>7. Sozialversicherungspflichtig beschäftigte Einpendler nach Thüringen
 nach Bundesländern (Stichtag 30.6.)</t>
  </si>
  <si>
    <t xml:space="preserve">8.  Sozialversicherungspflichtig beschäftigte Pendler über die Landesgrenze </t>
  </si>
  <si>
    <t>Die Anzahl an ausländischen Personen wurde bisher aus der Menge aller Personen mit einer nachweislichen ausländischen Staatsangehörigkeit ermittelt. Ab dem Stichtag 30.9.2021 werden in allen Auswertungen (inklusive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</si>
  <si>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t>Aus Gründen der tabellarischen Darstellung kommt bei der Bezeichnung von Personengruppen in der Regel die sprachlich maskuline Form zur Anwendung. Wenn nicht ausdrücklich anders vermerkt, sind darunter stets alle Geschlechter zu verstehen.</t>
  </si>
  <si>
    <t xml:space="preserve">Mit der Einführung einer neuen nationalen Klassifikation der Berufe 2010 (KldB 2010) wurden die Erhebungsinhalte zur Tätigkeit von Beschäftigten insgesamt erneuert. </t>
  </si>
  <si>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</si>
  <si>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</si>
  <si>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01. März 2020 bis 31. Oktober 2020 auf fünf Monate bzw. 115 Arbeitstage und vom 1. März 2021 bis 31. Oktober 2021 auf vier Monate bzw. 102 Arbeitstage angehoben.</t>
  </si>
  <si>
    <t>Das Alter der Beschäftigten wird nach der Altersjahrmethode berechnet, d. h. bei jeder Auszählung wird das genaue Alter der Beschäftigten am Stichtag ermittelt.</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</si>
  <si>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</si>
  <si>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</si>
  <si>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</si>
  <si>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</si>
  <si>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 Zwecke der Arbeitsmarktbeobachtung
   (u. a. für Bezirke der Arbeitsagenturen)</t>
  </si>
  <si>
    <t>Öff./öff.</t>
  </si>
  <si>
    <t>Öffentliche/öffentlichen</t>
  </si>
  <si>
    <t>private/privaten</t>
  </si>
  <si>
    <t>wiss./wissenschaftl.</t>
  </si>
  <si>
    <t>wissenschaftlich/wissenschaftliche</t>
  </si>
  <si>
    <t>Stadt Weimar</t>
  </si>
  <si>
    <t>Stadt Eisenach</t>
  </si>
  <si>
    <t>Vorb. Baustellenarbeiten, Bauinstallation
 und sonstiges Ausbaugewerbe</t>
  </si>
  <si>
    <t xml:space="preserve">Kunst, Unterhaltung und Erholung; sonst.
 Dienstleistg.; Priv. Haushalte; Exterr. Org. </t>
  </si>
  <si>
    <t>Priv. Haushalte mit Hauspersonal; Dienstleistg. u.
 H. v. Waren durch priv. Haushalte f. d. Eigenbed.</t>
  </si>
  <si>
    <t>Bergbau und Gew. von Steinen und Erden</t>
  </si>
  <si>
    <t>H. v. Holzw., Papier, Pappe und Druckerzeugn.</t>
  </si>
  <si>
    <t xml:space="preserve">H. v. Gummi- u. Kunststoffwaren, Glas u.
 Glasw., Keramik, Verarb. v. Steinen und Erden </t>
  </si>
  <si>
    <t>Kokerei und Mineralölverarbeitung,
 H. v. chemischen Erzeugnissen</t>
  </si>
  <si>
    <t>H. v. DV-Geräten, elektron. und opt. Erzeugn.</t>
  </si>
  <si>
    <t>H. v. Möbeln und sonst. Waren, Rep. und
 Installation von Maschinen und Ausrüstungen</t>
  </si>
  <si>
    <t xml:space="preserve">Wasserversorg.; Abwasser- und Abfallentsorg. u.
 Beseitigung von Umweltverschmutzungen </t>
  </si>
  <si>
    <t>Versicherungen u. Pensionskassen; mit Finanz-
 und Versicherungsdienstleistg. verb. Tätigk.</t>
  </si>
  <si>
    <t xml:space="preserve">Freiberufl., wissenschaftl., techn. Dienstleistungen;
 sonstige wirtschaftliche Dienstleistungen  </t>
  </si>
  <si>
    <t>Freiberufl., wissenschaftl. und techn. Dienstleistg.</t>
  </si>
  <si>
    <t>Erbrg. von freiberufl. und techn. Dienstleistg.</t>
  </si>
  <si>
    <t>Erbrg. von sonst. wirtschaftl. Dienstleistg.</t>
  </si>
  <si>
    <t>Öff. Verwaltung, Verteidigung, Sozialvers.;
Erzieh. und Unterr.; Gesundh.- und Sozialwesen</t>
  </si>
  <si>
    <t>darunter Öffentliche Verwaltung</t>
  </si>
  <si>
    <t>darunter Überlassung von Arbeitskräften</t>
  </si>
  <si>
    <t>Erbrg. von sonstigen Dienstleistungen</t>
  </si>
  <si>
    <t>Berufsbereich und Berufshauptgruppe</t>
  </si>
  <si>
    <t>Lfd.
Nr.</t>
  </si>
  <si>
    <t>Zusammen</t>
  </si>
  <si>
    <r>
      <t>Insgesamt</t>
    </r>
    <r>
      <rPr>
        <b/>
        <vertAlign val="superscript"/>
        <sz val="11"/>
        <rFont val="Arial"/>
        <family val="2"/>
      </rPr>
      <t>1)</t>
    </r>
  </si>
  <si>
    <r>
      <t>Zusammen</t>
    </r>
    <r>
      <rPr>
        <b/>
        <vertAlign val="superscript"/>
        <sz val="11"/>
        <rFont val="Arial"/>
        <family val="2"/>
      </rPr>
      <t>1)</t>
    </r>
  </si>
  <si>
    <t>Tabellenblatt</t>
  </si>
  <si>
    <t>Grafik 1a/b</t>
  </si>
  <si>
    <t>Grafik 2a/b</t>
  </si>
  <si>
    <t>Grafik 3</t>
  </si>
  <si>
    <t>Grafik 4</t>
  </si>
  <si>
    <t>Grafik 5</t>
  </si>
  <si>
    <t>Grafik 6 und 7</t>
  </si>
  <si>
    <t>Tab1</t>
  </si>
  <si>
    <t>Tab2</t>
  </si>
  <si>
    <t>Tab3</t>
  </si>
  <si>
    <t>Tab4</t>
  </si>
  <si>
    <t>Tab5</t>
  </si>
  <si>
    <t>Tab6</t>
  </si>
  <si>
    <t>Tab7</t>
  </si>
  <si>
    <t>Tab8</t>
  </si>
  <si>
    <t>Tab9</t>
  </si>
  <si>
    <t>Tab10</t>
  </si>
  <si>
    <t>Sozialversicherungspflichtig Beschäftigte in Thüringen 30.6.1999 - 31.12.2021</t>
  </si>
  <si>
    <r>
      <t>Copyright</t>
    </r>
    <r>
      <rPr>
        <sz val="10"/>
        <rFont val="Arial"/>
        <family val="2"/>
      </rPr>
      <t>: Thüringer Landesamt für Statistik, Erfurt,</t>
    </r>
    <r>
      <rPr>
        <sz val="10"/>
        <color rgb="FFFF0000"/>
        <rFont val="Arial"/>
        <family val="2"/>
      </rPr>
      <t xml:space="preserve"> </t>
    </r>
    <r>
      <rPr>
        <sz val="10"/>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</si>
</sst>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yyyy"/>
    <numFmt numFmtId="165" formatCode="#\ ##0"/>
    <numFmt numFmtId="166" formatCode="#\ ###\ ##0"/>
    <numFmt numFmtId="167" formatCode="0\ \ \ "/>
    <numFmt numFmtId="168" formatCode="?0.0"/>
    <numFmt numFmtId="169" formatCode="??0.0"/>
    <numFmt numFmtId="170" formatCode="?0_?"/>
  </numFmts>
  <fonts count="42">
    <font>
      <sz val="11"/>
      <color theme="1"/>
      <name val="Century Gothic"/>
      <family val="2"/>
      <scheme val="minor"/>
    </font>
    <font>
      <sz val="11"/>
      <name val="Arial"/>
      <family val="2"/>
    </font>
    <font>
      <sz val="11"/>
      <color theme="1"/>
      <name val="Arial"/>
      <family val="2"/>
    </font>
    <font>
      <b/>
      <sz val="10"/>
      <name val="Arial"/>
      <family val="2"/>
    </font>
    <font>
      <sz val="9"/>
      <color theme="1"/>
      <name val="Arial"/>
      <family val="2"/>
    </font>
    <font>
      <sz val="10"/>
      <name val="Arial"/>
      <family val="2"/>
    </font>
    <font>
      <b/>
      <sz val="11"/>
      <name val="Arial"/>
      <family val="2"/>
    </font>
    <font>
      <sz val="12"/>
      <color theme="1"/>
      <name val="Arial"/>
      <family val="2"/>
    </font>
    <font>
      <sz val="10"/>
      <name val="Arial"/>
      <family val="2"/>
    </font>
    <font>
      <b/>
      <sz val="10"/>
      <color rgb="FFFF0000"/>
      <name val="Arial"/>
      <family val="2"/>
    </font>
    <font>
      <sz val="10"/>
      <color rgb="FFFF0000"/>
      <name val="Arial"/>
      <family val="2"/>
    </font>
    <font>
      <vertAlign val="superscript"/>
      <sz val="10"/>
      <name val="Arial"/>
      <family val="2"/>
    </font>
    <font>
      <sz val="10"/>
      <name val="Calibri"/>
      <family val="2"/>
    </font>
    <font>
      <sz val="10"/>
      <name val="MetaNormalLF-Roman"/>
    </font>
    <font>
      <sz val="14"/>
      <name val="MetaNormalLF-Roman"/>
      <family val="2"/>
    </font>
    <font>
      <b/>
      <sz val="12"/>
      <name val="MetaNormalLF-Roman"/>
      <family val="2"/>
    </font>
    <font>
      <b/>
      <u/>
      <sz val="14"/>
      <name val="MetaNormalLF-Roman"/>
      <family val="2"/>
    </font>
    <font>
      <sz val="11"/>
      <name val="MetaNormalLF-Roman"/>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sz val="12"/>
      <name val="MetaNormalLF-Roman"/>
      <family val="2"/>
    </font>
    <font>
      <b/>
      <sz val="10"/>
      <name val="MetaNormalLF-Roman"/>
      <family val="2"/>
    </font>
    <font>
      <sz val="10"/>
      <name val="MetaNormalLF-Roman"/>
      <family val="2"/>
    </font>
    <font>
      <b/>
      <sz val="11"/>
      <name val="MetaNormalLF-Roman"/>
      <family val="2"/>
    </font>
    <font>
      <b/>
      <sz val="11"/>
      <color theme="1"/>
      <name val="Arial"/>
      <family val="2"/>
    </font>
    <font>
      <vertAlign val="superscript"/>
      <sz val="11"/>
      <name val="Arial"/>
      <family val="2"/>
    </font>
    <font>
      <b/>
      <vertAlign val="superscript"/>
      <sz val="11"/>
      <name val="Arial"/>
      <family val="2"/>
    </font>
    <font>
      <sz val="10"/>
      <color theme="9"/>
      <name val="Arial"/>
      <family val="2"/>
    </font>
    <font>
      <sz val="9"/>
      <name val="Arial"/>
      <family val="2"/>
    </font>
    <font>
      <sz val="8"/>
      <color theme="1"/>
      <name val="Arial"/>
      <family val="2"/>
    </font>
    <font>
      <sz val="8"/>
      <name val="Arial"/>
      <family val="2"/>
    </font>
    <font>
      <b/>
      <sz val="8"/>
      <name val="Arial"/>
      <family val="2"/>
    </font>
    <font>
      <vertAlign val="superscript"/>
      <sz val="8"/>
      <name val="Arial"/>
      <family val="2"/>
    </font>
    <font>
      <b/>
      <vertAlign val="superscript"/>
      <sz val="8"/>
      <name val="Arial"/>
      <family val="2"/>
    </font>
    <font>
      <b/>
      <sz val="8"/>
      <color theme="1"/>
      <name val="Arial"/>
      <family val="2"/>
    </font>
    <font>
      <sz val="7"/>
      <name val="Arial"/>
      <family val="2"/>
    </font>
    <font>
      <sz val="10"/>
      <color theme="1"/>
      <name val="Arial"/>
      <family val="2"/>
    </font>
    <font>
      <b/>
      <sz val="10"/>
      <color theme="1"/>
      <name val="Arial"/>
      <family val="2"/>
    </font>
    <font>
      <sz val="10"/>
      <color theme="1"/>
      <name val="Century Gothic"/>
      <family val="2"/>
      <scheme val="minor"/>
    </font>
  </fonts>
  <fills count="4">
    <fill>
      <patternFill patternType="none"/>
    </fill>
    <fill>
      <patternFill patternType="gray125"/>
    </fill>
    <fill>
      <patternFill patternType="solid">
        <fgColor rgb="FFC2DCEC"/>
        <bgColor indexed="64"/>
      </patternFill>
    </fill>
    <fill>
      <patternFill patternType="solid">
        <fgColor rgb="FFFFFF00"/>
        <bgColor indexed="64"/>
      </patternFill>
    </fill>
  </fills>
  <borders count="31">
    <border>
      <left/>
      <right/>
      <top/>
      <bottom/>
      <diagonal/>
    </border>
    <border>
      <left style="hair">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xf numFmtId="0" fontId="5" fillId="0" borderId="0"/>
    <xf numFmtId="0" fontId="7" fillId="0" borderId="0"/>
    <xf numFmtId="0" fontId="13" fillId="0" borderId="0"/>
    <xf numFmtId="0" fontId="39" fillId="0" borderId="0"/>
  </cellStyleXfs>
  <cellXfs count="329">
    <xf numFmtId="0" fontId="0" fillId="0" borderId="0" xfId="0"/>
    <xf numFmtId="165" fontId="2" fillId="0" borderId="0" xfId="0" applyNumberFormat="1" applyFont="1" applyBorder="1" applyAlignment="1">
      <alignment horizontal="right" wrapText="1" indent="1"/>
    </xf>
    <xf numFmtId="0" fontId="1" fillId="0" borderId="0" xfId="0" applyFont="1" applyFill="1" applyBorder="1"/>
    <xf numFmtId="0" fontId="1" fillId="0" borderId="2" xfId="0" applyFont="1" applyFill="1" applyBorder="1"/>
    <xf numFmtId="0" fontId="6" fillId="0" borderId="0" xfId="1" applyFont="1"/>
    <xf numFmtId="0" fontId="1" fillId="0" borderId="0" xfId="1" applyFont="1"/>
    <xf numFmtId="0" fontId="3" fillId="0" borderId="0" xfId="1" applyFont="1"/>
    <xf numFmtId="0" fontId="8" fillId="0" borderId="0" xfId="1" applyFont="1" applyFill="1"/>
    <xf numFmtId="0" fontId="14" fillId="0" borderId="0" xfId="3" applyFont="1" applyFill="1" applyAlignment="1" applyProtection="1">
      <alignment horizontal="center" vertical="center" wrapText="1"/>
    </xf>
    <xf numFmtId="0" fontId="15" fillId="0" borderId="0" xfId="3" applyFont="1" applyAlignment="1">
      <alignment horizontal="centerContinuous" vertical="center" wrapText="1"/>
    </xf>
    <xf numFmtId="0" fontId="16" fillId="0" borderId="0" xfId="3" applyFont="1" applyAlignment="1">
      <alignment horizontal="centerContinuous" vertical="center" wrapText="1"/>
    </xf>
    <xf numFmtId="0" fontId="14" fillId="0" borderId="0" xfId="3" applyFont="1" applyAlignment="1">
      <alignment horizontal="centerContinuous" vertical="center" wrapText="1"/>
    </xf>
    <xf numFmtId="0" fontId="14" fillId="0" borderId="0" xfId="3" applyFont="1" applyAlignment="1">
      <alignment horizontal="center" vertical="center" wrapText="1"/>
    </xf>
    <xf numFmtId="0" fontId="17" fillId="0" borderId="0" xfId="3" applyFont="1" applyAlignment="1">
      <alignment horizontal="center" vertical="center" wrapText="1"/>
    </xf>
    <xf numFmtId="0" fontId="17" fillId="0" borderId="0" xfId="3" applyFont="1" applyAlignment="1">
      <alignment horizontal="centerContinuous" vertical="center" wrapText="1"/>
    </xf>
    <xf numFmtId="0" fontId="17" fillId="0" borderId="0" xfId="3" applyFont="1" applyAlignment="1">
      <alignment horizontal="center" wrapText="1"/>
    </xf>
    <xf numFmtId="0" fontId="17" fillId="0" borderId="0" xfId="3" applyFont="1" applyBorder="1" applyAlignment="1">
      <alignment horizontal="center" wrapText="1"/>
    </xf>
    <xf numFmtId="0" fontId="18" fillId="0" borderId="0" xfId="3" applyFont="1" applyAlignment="1">
      <alignment horizontal="centerContinuous" wrapText="1"/>
    </xf>
    <xf numFmtId="0" fontId="17" fillId="0" borderId="0" xfId="3" applyFont="1" applyAlignment="1">
      <alignment horizontal="centerContinuous" wrapText="1"/>
    </xf>
    <xf numFmtId="0" fontId="17" fillId="0" borderId="7"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0" xfId="3" applyFont="1" applyAlignment="1">
      <alignment horizontal="center" vertical="center" wrapText="1"/>
    </xf>
    <xf numFmtId="0" fontId="19" fillId="0" borderId="11" xfId="3" applyFont="1" applyBorder="1" applyAlignment="1">
      <alignment horizontal="centerContinuous" vertical="center" wrapText="1"/>
    </xf>
    <xf numFmtId="0" fontId="15" fillId="0" borderId="5" xfId="3" applyFont="1" applyBorder="1" applyAlignment="1">
      <alignment horizontal="centerContinuous" vertical="center" wrapText="1"/>
    </xf>
    <xf numFmtId="0" fontId="15" fillId="0" borderId="6" xfId="3" applyFont="1" applyBorder="1" applyAlignment="1">
      <alignment horizontal="centerContinuous" vertical="center" wrapText="1"/>
    </xf>
    <xf numFmtId="0" fontId="15" fillId="0" borderId="12"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12" xfId="3" applyFont="1" applyBorder="1" applyAlignment="1">
      <alignment horizontal="center" vertical="center" wrapText="1"/>
    </xf>
    <xf numFmtId="0" fontId="20" fillId="0" borderId="11" xfId="3" applyFont="1" applyBorder="1" applyAlignment="1">
      <alignment horizontal="centerContinuous" vertical="center" wrapText="1"/>
    </xf>
    <xf numFmtId="0" fontId="17" fillId="0" borderId="5" xfId="3" applyFont="1" applyBorder="1" applyAlignment="1">
      <alignment horizontal="centerContinuous" vertical="center" wrapText="1"/>
    </xf>
    <xf numFmtId="0" fontId="17" fillId="0" borderId="6" xfId="3" applyFont="1" applyBorder="1" applyAlignment="1">
      <alignment horizontal="centerContinuous" vertical="center" wrapText="1"/>
    </xf>
    <xf numFmtId="0" fontId="20" fillId="0" borderId="13" xfId="3" applyFont="1" applyBorder="1" applyAlignment="1">
      <alignment horizontal="centerContinuous" vertical="center" wrapText="1"/>
    </xf>
    <xf numFmtId="0" fontId="13" fillId="0" borderId="5" xfId="3" applyFont="1" applyBorder="1" applyAlignment="1">
      <alignment horizontal="centerContinuous" vertical="center" wrapText="1"/>
    </xf>
    <xf numFmtId="0" fontId="22" fillId="0" borderId="5" xfId="3" applyFont="1" applyBorder="1" applyAlignment="1">
      <alignment horizontal="centerContinuous" vertical="center" wrapText="1"/>
    </xf>
    <xf numFmtId="0" fontId="13" fillId="0" borderId="6" xfId="3" applyFont="1" applyBorder="1" applyAlignment="1">
      <alignment horizontal="centerContinuous" vertical="center" wrapText="1"/>
    </xf>
    <xf numFmtId="0" fontId="17" fillId="0" borderId="14"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0" xfId="3" applyFont="1" applyBorder="1" applyAlignment="1">
      <alignment horizontal="center" vertical="center" wrapText="1"/>
    </xf>
    <xf numFmtId="0" fontId="23" fillId="0" borderId="0" xfId="3" applyFont="1" applyBorder="1" applyAlignment="1">
      <alignment horizontal="center" vertical="top" wrapText="1"/>
    </xf>
    <xf numFmtId="0" fontId="23" fillId="0" borderId="0" xfId="3" applyFont="1" applyAlignment="1">
      <alignment horizontal="center" vertical="top" wrapText="1"/>
    </xf>
    <xf numFmtId="0" fontId="17" fillId="0" borderId="10" xfId="3" applyFont="1" applyBorder="1" applyAlignment="1">
      <alignment vertical="center" wrapText="1"/>
    </xf>
    <xf numFmtId="0" fontId="24" fillId="0" borderId="17" xfId="3" applyFont="1" applyBorder="1" applyAlignment="1">
      <alignment horizontal="centerContinuous" vertical="center" wrapText="1"/>
    </xf>
    <xf numFmtId="0" fontId="17" fillId="0" borderId="18" xfId="3" applyFont="1" applyBorder="1" applyAlignment="1">
      <alignment horizontal="centerContinuous" vertical="center" wrapText="1"/>
    </xf>
    <xf numFmtId="0" fontId="17" fillId="0" borderId="19" xfId="3" applyFont="1" applyBorder="1" applyAlignment="1">
      <alignment horizontal="centerContinuous" vertical="center" wrapText="1"/>
    </xf>
    <xf numFmtId="0" fontId="17" fillId="0" borderId="0" xfId="3" applyFont="1" applyAlignment="1">
      <alignment vertical="center" wrapText="1"/>
    </xf>
    <xf numFmtId="0" fontId="17" fillId="0" borderId="12" xfId="3" applyFont="1" applyBorder="1" applyAlignment="1">
      <alignment vertical="center" wrapText="1"/>
    </xf>
    <xf numFmtId="0" fontId="17" fillId="0" borderId="10" xfId="3" applyFont="1" applyBorder="1" applyAlignment="1">
      <alignment wrapText="1"/>
    </xf>
    <xf numFmtId="0" fontId="17" fillId="0" borderId="0" xfId="3" applyFont="1" applyAlignment="1">
      <alignment wrapText="1"/>
    </xf>
    <xf numFmtId="0" fontId="17" fillId="0" borderId="12" xfId="3" applyFont="1" applyBorder="1" applyAlignment="1">
      <alignment wrapText="1"/>
    </xf>
    <xf numFmtId="0" fontId="26" fillId="0" borderId="0" xfId="3" applyFont="1" applyAlignment="1">
      <alignment horizontal="centerContinuous" vertical="center" wrapText="1"/>
    </xf>
    <xf numFmtId="0" fontId="19" fillId="0" borderId="13" xfId="3" applyFont="1" applyBorder="1" applyAlignment="1">
      <alignment horizontal="centerContinuous" vertical="center" wrapText="1"/>
    </xf>
    <xf numFmtId="0" fontId="26" fillId="0" borderId="5" xfId="3" applyFont="1" applyBorder="1" applyAlignment="1">
      <alignment horizontal="centerContinuous" vertical="center" wrapText="1"/>
    </xf>
    <xf numFmtId="0" fontId="26" fillId="0" borderId="6" xfId="3" applyFont="1" applyBorder="1" applyAlignment="1">
      <alignment horizontal="centerContinuous" vertical="center" wrapText="1"/>
    </xf>
    <xf numFmtId="49" fontId="17" fillId="0" borderId="10" xfId="3" applyNumberFormat="1" applyFont="1" applyBorder="1" applyAlignment="1">
      <alignment wrapText="1"/>
    </xf>
    <xf numFmtId="49" fontId="17" fillId="0" borderId="0" xfId="3" applyNumberFormat="1" applyFont="1" applyAlignment="1">
      <alignment wrapText="1"/>
    </xf>
    <xf numFmtId="49" fontId="17" fillId="0" borderId="12" xfId="3" applyNumberFormat="1" applyFont="1" applyBorder="1" applyAlignment="1">
      <alignment wrapText="1"/>
    </xf>
    <xf numFmtId="49" fontId="17" fillId="0" borderId="10" xfId="3" applyNumberFormat="1" applyFont="1" applyBorder="1" applyAlignment="1">
      <alignment vertical="top" wrapText="1"/>
    </xf>
    <xf numFmtId="49" fontId="17" fillId="0" borderId="0" xfId="3" applyNumberFormat="1" applyFont="1" applyAlignment="1">
      <alignment vertical="top" wrapText="1"/>
    </xf>
    <xf numFmtId="49" fontId="17" fillId="0" borderId="12" xfId="3" applyNumberFormat="1" applyFont="1" applyBorder="1" applyAlignment="1">
      <alignment vertical="top" wrapText="1"/>
    </xf>
    <xf numFmtId="0" fontId="26" fillId="0" borderId="14" xfId="3" applyFont="1" applyBorder="1" applyAlignment="1">
      <alignment wrapText="1"/>
    </xf>
    <xf numFmtId="0" fontId="26" fillId="0" borderId="15" xfId="3" applyFont="1" applyBorder="1" applyAlignment="1">
      <alignment wrapText="1"/>
    </xf>
    <xf numFmtId="0" fontId="26" fillId="0" borderId="16" xfId="3" applyFont="1" applyBorder="1" applyAlignment="1">
      <alignment wrapText="1"/>
    </xf>
    <xf numFmtId="0" fontId="26" fillId="0" borderId="0" xfId="3" applyFont="1" applyAlignment="1">
      <alignment wrapText="1"/>
    </xf>
    <xf numFmtId="0" fontId="17" fillId="0" borderId="0" xfId="3" applyFont="1" applyBorder="1" applyAlignment="1">
      <alignment wrapText="1"/>
    </xf>
    <xf numFmtId="0" fontId="8" fillId="0" borderId="0" xfId="3" applyFont="1" applyAlignment="1">
      <alignment wrapText="1"/>
    </xf>
    <xf numFmtId="0" fontId="3" fillId="0" borderId="0" xfId="1" applyFont="1" applyFill="1"/>
    <xf numFmtId="0" fontId="8" fillId="0" borderId="0" xfId="1" applyFont="1" applyFill="1" applyBorder="1"/>
    <xf numFmtId="0" fontId="8" fillId="0" borderId="0" xfId="1" applyFont="1" applyFill="1" applyAlignment="1">
      <alignment vertical="center"/>
    </xf>
    <xf numFmtId="0" fontId="8" fillId="0" borderId="0" xfId="1" applyFont="1" applyFill="1" applyBorder="1" applyAlignment="1">
      <alignment vertical="center"/>
    </xf>
    <xf numFmtId="0" fontId="8" fillId="0" borderId="2" xfId="1" applyFont="1" applyFill="1" applyBorder="1" applyAlignment="1">
      <alignment horizontal="left" vertical="top"/>
    </xf>
    <xf numFmtId="0" fontId="8" fillId="0" borderId="0" xfId="1" applyFont="1" applyFill="1" applyBorder="1" applyAlignment="1">
      <alignment horizontal="left"/>
    </xf>
    <xf numFmtId="0" fontId="8" fillId="0" borderId="0" xfId="1" applyFont="1" applyFill="1" applyAlignment="1"/>
    <xf numFmtId="0" fontId="1" fillId="0" borderId="0" xfId="1" applyFont="1" applyFill="1"/>
    <xf numFmtId="0" fontId="1" fillId="0" borderId="0" xfId="1" applyFont="1" applyFill="1" applyAlignment="1"/>
    <xf numFmtId="165" fontId="2" fillId="0" borderId="0" xfId="2" applyNumberFormat="1" applyFont="1" applyBorder="1" applyAlignment="1">
      <alignment horizontal="right" wrapText="1" indent="1"/>
    </xf>
    <xf numFmtId="0" fontId="3" fillId="0" borderId="0" xfId="2" applyFont="1" applyAlignment="1"/>
    <xf numFmtId="0" fontId="5" fillId="0" borderId="0" xfId="1" applyFill="1"/>
    <xf numFmtId="166" fontId="5" fillId="0" borderId="0" xfId="1" applyNumberFormat="1" applyFill="1"/>
    <xf numFmtId="0" fontId="4" fillId="0" borderId="0" xfId="0" applyFont="1" applyFill="1" applyBorder="1" applyAlignment="1">
      <alignment vertical="top" wrapText="1"/>
    </xf>
    <xf numFmtId="0" fontId="8" fillId="0" borderId="0" xfId="1" applyFont="1" applyFill="1" applyAlignment="1">
      <alignment vertical="top"/>
    </xf>
    <xf numFmtId="169" fontId="5" fillId="0" borderId="0" xfId="1" applyNumberFormat="1" applyFill="1"/>
    <xf numFmtId="0" fontId="5" fillId="0" borderId="0" xfId="1" applyFill="1" applyBorder="1"/>
    <xf numFmtId="166" fontId="5" fillId="0" borderId="0" xfId="1" applyNumberFormat="1" applyFill="1" applyBorder="1"/>
    <xf numFmtId="0" fontId="5" fillId="0" borderId="0" xfId="1" applyFont="1"/>
    <xf numFmtId="0" fontId="5" fillId="0" borderId="0" xfId="1" applyFont="1" applyFill="1" applyAlignment="1">
      <alignment horizontal="right"/>
    </xf>
    <xf numFmtId="0" fontId="5" fillId="0" borderId="0" xfId="1" applyFont="1" applyAlignment="1">
      <alignment horizontal="left" indent="15"/>
    </xf>
    <xf numFmtId="167" fontId="5" fillId="0" borderId="0" xfId="1" applyNumberFormat="1" applyFont="1" applyFill="1" applyAlignment="1">
      <alignment horizontal="right"/>
    </xf>
    <xf numFmtId="0" fontId="5" fillId="0" borderId="0" xfId="1" applyFont="1" applyAlignment="1">
      <alignment horizontal="left" indent="3"/>
    </xf>
    <xf numFmtId="0" fontId="5" fillId="0" borderId="0" xfId="1" applyFont="1" applyAlignment="1">
      <alignment horizontal="justify"/>
    </xf>
    <xf numFmtId="0" fontId="5" fillId="0" borderId="0" xfId="1" applyFont="1" applyAlignment="1">
      <alignment horizontal="left"/>
    </xf>
    <xf numFmtId="165" fontId="2" fillId="0" borderId="0" xfId="0" applyNumberFormat="1" applyFont="1" applyFill="1" applyBorder="1" applyAlignment="1">
      <alignment horizontal="right" wrapText="1" indent="1"/>
    </xf>
    <xf numFmtId="0" fontId="5" fillId="0" borderId="0" xfId="1" applyFont="1" applyAlignment="1">
      <alignment vertical="top" wrapText="1"/>
    </xf>
    <xf numFmtId="0" fontId="27" fillId="0" borderId="0" xfId="0" applyFont="1" applyFill="1" applyAlignment="1">
      <alignment wrapText="1"/>
    </xf>
    <xf numFmtId="0" fontId="2" fillId="0" borderId="0" xfId="0" applyFont="1" applyFill="1" applyAlignment="1">
      <alignment wrapText="1"/>
    </xf>
    <xf numFmtId="0" fontId="1" fillId="0" borderId="21" xfId="0" applyFont="1" applyFill="1" applyBorder="1"/>
    <xf numFmtId="165" fontId="2" fillId="0" borderId="3" xfId="0" applyNumberFormat="1" applyFont="1" applyFill="1" applyBorder="1" applyAlignment="1">
      <alignment horizontal="right" wrapText="1" indent="1"/>
    </xf>
    <xf numFmtId="0" fontId="2" fillId="0" borderId="0" xfId="0" applyFont="1" applyFill="1"/>
    <xf numFmtId="0" fontId="2" fillId="0" borderId="0" xfId="0" applyFont="1"/>
    <xf numFmtId="0" fontId="2" fillId="0" borderId="3" xfId="0" applyFont="1" applyBorder="1"/>
    <xf numFmtId="0" fontId="2" fillId="0" borderId="0" xfId="0" applyFont="1" applyBorder="1"/>
    <xf numFmtId="165" fontId="2" fillId="0" borderId="0" xfId="0" applyNumberFormat="1" applyFont="1"/>
    <xf numFmtId="0" fontId="2" fillId="0" borderId="0" xfId="0" applyFont="1" applyFill="1" applyBorder="1"/>
    <xf numFmtId="0" fontId="1" fillId="2" borderId="1" xfId="0" applyFont="1" applyFill="1" applyBorder="1" applyAlignment="1">
      <alignment horizontal="left" vertical="center" wrapText="1"/>
    </xf>
    <xf numFmtId="0" fontId="1" fillId="0" borderId="2" xfId="0" applyFont="1" applyFill="1" applyBorder="1" applyAlignment="1">
      <alignment vertical="top"/>
    </xf>
    <xf numFmtId="0" fontId="1" fillId="0" borderId="2" xfId="0" applyFont="1" applyFill="1" applyBorder="1" applyAlignment="1">
      <alignment horizontal="left" vertical="center"/>
    </xf>
    <xf numFmtId="165" fontId="2" fillId="0" borderId="18" xfId="0" applyNumberFormat="1" applyFont="1" applyFill="1" applyBorder="1" applyAlignment="1">
      <alignment horizontal="right" wrapText="1" indent="1"/>
    </xf>
    <xf numFmtId="165" fontId="2" fillId="0" borderId="0" xfId="0" applyNumberFormat="1" applyFont="1" applyFill="1"/>
    <xf numFmtId="0" fontId="1" fillId="0" borderId="19" xfId="0" applyFont="1" applyFill="1" applyBorder="1"/>
    <xf numFmtId="0" fontId="5" fillId="0" borderId="0" xfId="1" applyFont="1" applyAlignment="1">
      <alignment horizontal="left" wrapText="1" indent="3"/>
    </xf>
    <xf numFmtId="0" fontId="5" fillId="0" borderId="0" xfId="1" applyFont="1" applyAlignment="1">
      <alignment vertical="top"/>
    </xf>
    <xf numFmtId="0" fontId="3" fillId="0" borderId="0" xfId="0" applyFont="1" applyAlignment="1">
      <alignment vertical="top"/>
    </xf>
    <xf numFmtId="0" fontId="10" fillId="0" borderId="0" xfId="0" applyFont="1" applyAlignment="1">
      <alignment horizontal="justify" vertical="top" wrapText="1"/>
    </xf>
    <xf numFmtId="0" fontId="5" fillId="0" borderId="0" xfId="0" applyFont="1" applyAlignment="1">
      <alignment vertical="top"/>
    </xf>
    <xf numFmtId="0" fontId="5" fillId="0" borderId="0" xfId="1" applyFill="1" applyBorder="1" applyAlignment="1">
      <alignment horizontal="right"/>
    </xf>
    <xf numFmtId="0" fontId="5" fillId="0" borderId="0" xfId="1" applyFont="1" applyAlignment="1">
      <alignment horizontal="left" vertical="top" wrapText="1"/>
    </xf>
    <xf numFmtId="0" fontId="5" fillId="0" borderId="0" xfId="1" applyFont="1" applyAlignment="1">
      <alignment horizontal="justify" vertical="top" wrapText="1"/>
    </xf>
    <xf numFmtId="0" fontId="1" fillId="0" borderId="2" xfId="2" applyFont="1" applyBorder="1" applyAlignment="1">
      <alignment horizontal="left" indent="1"/>
    </xf>
    <xf numFmtId="0" fontId="10" fillId="0" borderId="0" xfId="1" applyFont="1" applyAlignment="1">
      <alignment vertical="top"/>
    </xf>
    <xf numFmtId="0" fontId="3" fillId="0" borderId="0" xfId="0" applyFont="1" applyFill="1" applyAlignment="1">
      <alignment vertical="top"/>
    </xf>
    <xf numFmtId="0" fontId="9" fillId="0" borderId="0" xfId="0" applyFont="1" applyFill="1" applyAlignment="1">
      <alignment horizontal="justify" vertical="top" wrapText="1"/>
    </xf>
    <xf numFmtId="0" fontId="5" fillId="0" borderId="0" xfId="0" applyFont="1" applyFill="1" applyAlignment="1">
      <alignment vertical="top"/>
    </xf>
    <xf numFmtId="0" fontId="30" fillId="0" borderId="0" xfId="0" applyFont="1" applyAlignment="1">
      <alignment vertical="top"/>
    </xf>
    <xf numFmtId="0" fontId="5" fillId="0" borderId="0" xfId="1" applyFont="1" applyAlignment="1">
      <alignment horizontal="center" vertical="top"/>
    </xf>
    <xf numFmtId="0" fontId="3" fillId="0" borderId="0" xfId="1" applyFont="1" applyAlignment="1">
      <alignment vertical="top" wrapText="1"/>
    </xf>
    <xf numFmtId="0" fontId="5" fillId="0" borderId="5" xfId="1" applyFont="1" applyBorder="1" applyAlignment="1">
      <alignment horizontal="center" vertical="top"/>
    </xf>
    <xf numFmtId="0" fontId="5" fillId="0" borderId="0" xfId="1" applyFont="1" applyBorder="1" applyAlignment="1">
      <alignment vertical="top"/>
    </xf>
    <xf numFmtId="0" fontId="5" fillId="0" borderId="2" xfId="1" applyFont="1" applyBorder="1" applyAlignment="1">
      <alignment vertical="top"/>
    </xf>
    <xf numFmtId="0" fontId="5" fillId="0" borderId="0" xfId="1" applyFont="1" applyFill="1" applyAlignment="1">
      <alignment vertical="top" wrapText="1"/>
    </xf>
    <xf numFmtId="0" fontId="5" fillId="0" borderId="0" xfId="1" applyFont="1" applyFill="1" applyAlignment="1">
      <alignment vertical="top"/>
    </xf>
    <xf numFmtId="0" fontId="3" fillId="0" borderId="0" xfId="1" applyFont="1" applyAlignment="1">
      <alignment vertical="center"/>
    </xf>
    <xf numFmtId="0" fontId="1" fillId="3" borderId="2" xfId="2" applyFont="1" applyFill="1" applyBorder="1" applyAlignment="1">
      <alignment horizontal="left" indent="1"/>
    </xf>
    <xf numFmtId="165" fontId="2" fillId="3" borderId="0" xfId="2" applyNumberFormat="1" applyFont="1" applyFill="1" applyBorder="1" applyAlignment="1">
      <alignment horizontal="right" wrapText="1" indent="1"/>
    </xf>
    <xf numFmtId="0" fontId="5" fillId="0" borderId="0" xfId="0" applyFont="1" applyAlignment="1">
      <alignment horizontal="justify" vertical="top" wrapText="1"/>
    </xf>
    <xf numFmtId="0" fontId="5" fillId="0" borderId="0" xfId="1" applyFont="1" applyAlignment="1">
      <alignment horizontal="justify" vertical="top" wrapText="1"/>
    </xf>
    <xf numFmtId="0" fontId="33" fillId="0" borderId="26"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0" xfId="1" applyFont="1" applyFill="1" applyAlignment="1">
      <alignment horizontal="center"/>
    </xf>
    <xf numFmtId="0" fontId="34" fillId="0" borderId="3" xfId="1" applyFont="1" applyFill="1" applyBorder="1" applyAlignment="1">
      <alignment horizontal="center"/>
    </xf>
    <xf numFmtId="0" fontId="34" fillId="0" borderId="0" xfId="1" applyFont="1" applyFill="1" applyAlignment="1">
      <alignment horizontal="center"/>
    </xf>
    <xf numFmtId="0" fontId="34" fillId="0" borderId="0" xfId="1" applyFont="1" applyFill="1" applyBorder="1" applyAlignment="1">
      <alignment horizontal="center"/>
    </xf>
    <xf numFmtId="0" fontId="34" fillId="0" borderId="3" xfId="1" applyFont="1" applyFill="1" applyBorder="1" applyAlignment="1">
      <alignment horizontal="right"/>
    </xf>
    <xf numFmtId="0" fontId="33" fillId="0" borderId="0" xfId="1" applyFont="1" applyFill="1"/>
    <xf numFmtId="0" fontId="33" fillId="0" borderId="30" xfId="1" applyFont="1" applyFill="1" applyBorder="1" applyAlignment="1">
      <alignment horizontal="center" vertical="center" wrapText="1"/>
    </xf>
    <xf numFmtId="0" fontId="33" fillId="0" borderId="0" xfId="1" applyFont="1" applyFill="1" applyBorder="1"/>
    <xf numFmtId="0" fontId="33" fillId="0" borderId="0" xfId="1" applyFont="1" applyFill="1" applyBorder="1" applyAlignment="1">
      <alignment horizontal="right"/>
    </xf>
    <xf numFmtId="0" fontId="34" fillId="0" borderId="22" xfId="1" applyFont="1" applyFill="1" applyBorder="1" applyAlignment="1">
      <alignment horizontal="left" indent="1"/>
    </xf>
    <xf numFmtId="0" fontId="34" fillId="0" borderId="23" xfId="1" applyFont="1" applyFill="1" applyBorder="1" applyAlignment="1">
      <alignment horizontal="left"/>
    </xf>
    <xf numFmtId="0" fontId="34" fillId="0" borderId="2" xfId="1" applyFont="1" applyFill="1" applyBorder="1" applyAlignment="1">
      <alignment horizontal="left"/>
    </xf>
    <xf numFmtId="0" fontId="34" fillId="0" borderId="25" xfId="1" applyFont="1" applyFill="1" applyBorder="1" applyAlignment="1">
      <alignment vertical="top"/>
    </xf>
    <xf numFmtId="0" fontId="34" fillId="0" borderId="24" xfId="1" applyFont="1" applyFill="1" applyBorder="1" applyAlignment="1">
      <alignment horizontal="right" indent="1"/>
    </xf>
    <xf numFmtId="0" fontId="33" fillId="0" borderId="22" xfId="1" applyFont="1" applyFill="1" applyBorder="1" applyAlignment="1">
      <alignment horizontal="left" indent="1"/>
    </xf>
    <xf numFmtId="0" fontId="33" fillId="0" borderId="24" xfId="1" applyFont="1" applyFill="1" applyBorder="1" applyAlignment="1">
      <alignment horizontal="left"/>
    </xf>
    <xf numFmtId="0" fontId="33" fillId="0" borderId="0" xfId="1" applyFont="1" applyFill="1" applyBorder="1" applyAlignment="1">
      <alignment horizontal="left"/>
    </xf>
    <xf numFmtId="0" fontId="33" fillId="0" borderId="2" xfId="1" applyFont="1" applyFill="1" applyBorder="1" applyAlignment="1"/>
    <xf numFmtId="0" fontId="33" fillId="0" borderId="24" xfId="1" applyFont="1" applyFill="1" applyBorder="1" applyAlignment="1">
      <alignment horizontal="right" indent="1"/>
    </xf>
    <xf numFmtId="0" fontId="33" fillId="0" borderId="2" xfId="1" applyFont="1" applyFill="1" applyBorder="1"/>
    <xf numFmtId="0" fontId="34" fillId="0" borderId="22" xfId="1" applyFont="1" applyFill="1" applyBorder="1" applyAlignment="1">
      <alignment horizontal="left" vertical="top" indent="1"/>
    </xf>
    <xf numFmtId="0" fontId="34" fillId="0" borderId="24" xfId="1" applyFont="1" applyFill="1" applyBorder="1" applyAlignment="1">
      <alignment horizontal="right" vertical="top" indent="1"/>
    </xf>
    <xf numFmtId="0" fontId="33" fillId="0" borderId="22" xfId="1" applyFont="1" applyFill="1" applyBorder="1" applyAlignment="1">
      <alignment horizontal="left" vertical="top" indent="1"/>
    </xf>
    <xf numFmtId="0" fontId="33" fillId="0" borderId="24" xfId="1" applyFont="1" applyFill="1" applyBorder="1" applyAlignment="1">
      <alignment horizontal="left" vertical="top"/>
    </xf>
    <xf numFmtId="0" fontId="33" fillId="0" borderId="2" xfId="1" applyFont="1" applyFill="1" applyBorder="1" applyAlignment="1">
      <alignment vertical="top"/>
    </xf>
    <xf numFmtId="0" fontId="33" fillId="0" borderId="24" xfId="1" applyFont="1" applyFill="1" applyBorder="1" applyAlignment="1">
      <alignment horizontal="right" vertical="top" indent="1"/>
    </xf>
    <xf numFmtId="0" fontId="33" fillId="0" borderId="0" xfId="1" applyFont="1" applyFill="1" applyAlignment="1">
      <alignment vertical="top"/>
    </xf>
    <xf numFmtId="0" fontId="34" fillId="0" borderId="22" xfId="1" applyFont="1" applyFill="1" applyBorder="1" applyAlignment="1">
      <alignment horizontal="left"/>
    </xf>
    <xf numFmtId="0" fontId="34" fillId="0" borderId="24" xfId="1" applyFont="1" applyFill="1" applyBorder="1" applyAlignment="1">
      <alignment horizontal="right"/>
    </xf>
    <xf numFmtId="0" fontId="34" fillId="0" borderId="0" xfId="1" applyFont="1" applyFill="1"/>
    <xf numFmtId="0" fontId="5" fillId="0" borderId="18" xfId="1" applyFill="1" applyBorder="1"/>
    <xf numFmtId="0" fontId="34" fillId="0" borderId="0" xfId="1" applyFont="1" applyFill="1" applyBorder="1" applyAlignment="1">
      <alignment horizontal="left"/>
    </xf>
    <xf numFmtId="0" fontId="34" fillId="0" borderId="0" xfId="1" applyFont="1" applyFill="1" applyBorder="1" applyAlignment="1">
      <alignment vertical="top"/>
    </xf>
    <xf numFmtId="0" fontId="34" fillId="0" borderId="0" xfId="1" applyFont="1" applyFill="1" applyBorder="1" applyAlignment="1">
      <alignment horizontal="right"/>
    </xf>
    <xf numFmtId="166" fontId="34" fillId="0" borderId="0" xfId="1" applyNumberFormat="1" applyFont="1" applyFill="1" applyAlignment="1">
      <alignment horizontal="right" wrapText="1"/>
    </xf>
    <xf numFmtId="166" fontId="34" fillId="0" borderId="0" xfId="1" applyNumberFormat="1" applyFont="1" applyFill="1" applyBorder="1" applyAlignment="1">
      <alignment horizontal="right" wrapText="1"/>
    </xf>
    <xf numFmtId="166" fontId="33" fillId="0" borderId="0" xfId="1" applyNumberFormat="1" applyFont="1" applyFill="1" applyAlignment="1">
      <alignment horizontal="right" wrapText="1"/>
    </xf>
    <xf numFmtId="166" fontId="33" fillId="0" borderId="0" xfId="1" applyNumberFormat="1" applyFont="1" applyFill="1" applyBorder="1" applyAlignment="1">
      <alignment horizontal="right" wrapText="1"/>
    </xf>
    <xf numFmtId="166" fontId="33" fillId="0" borderId="0" xfId="1" applyNumberFormat="1" applyFont="1" applyFill="1" applyAlignment="1">
      <alignment horizontal="right" vertical="top" wrapText="1"/>
    </xf>
    <xf numFmtId="166" fontId="33" fillId="0" borderId="0" xfId="1" applyNumberFormat="1" applyFont="1" applyFill="1" applyBorder="1" applyAlignment="1">
      <alignment horizontal="right" vertical="top" wrapText="1"/>
    </xf>
    <xf numFmtId="0" fontId="34" fillId="0" borderId="0" xfId="1" applyFont="1" applyFill="1" applyAlignment="1">
      <alignment horizontal="right"/>
    </xf>
    <xf numFmtId="169" fontId="37" fillId="0" borderId="0" xfId="1" applyNumberFormat="1" applyFont="1" applyFill="1" applyBorder="1" applyAlignment="1">
      <alignment horizontal="right" wrapText="1"/>
    </xf>
    <xf numFmtId="0" fontId="33" fillId="0" borderId="0" xfId="1" applyFont="1" applyFill="1" applyAlignment="1">
      <alignment horizontal="right"/>
    </xf>
    <xf numFmtId="169" fontId="32" fillId="0" borderId="0" xfId="1" applyNumberFormat="1" applyFont="1" applyFill="1" applyBorder="1" applyAlignment="1">
      <alignment horizontal="right" wrapText="1"/>
    </xf>
    <xf numFmtId="0" fontId="33" fillId="0" borderId="0" xfId="1" applyFont="1" applyFill="1" applyAlignment="1">
      <alignment horizontal="right" vertical="top"/>
    </xf>
    <xf numFmtId="169" fontId="32" fillId="0" borderId="0" xfId="1" applyNumberFormat="1" applyFont="1" applyFill="1" applyBorder="1" applyAlignment="1">
      <alignment horizontal="right" vertical="top" wrapText="1"/>
    </xf>
    <xf numFmtId="0" fontId="34" fillId="0" borderId="0" xfId="1" applyFont="1" applyFill="1" applyBorder="1" applyAlignment="1">
      <alignment vertical="center"/>
    </xf>
    <xf numFmtId="0" fontId="33" fillId="0" borderId="18" xfId="1" applyFont="1" applyFill="1" applyBorder="1" applyAlignment="1">
      <alignment vertical="top"/>
    </xf>
    <xf numFmtId="0" fontId="33" fillId="0" borderId="0" xfId="1" applyFont="1" applyFill="1" applyBorder="1" applyAlignment="1"/>
    <xf numFmtId="164" fontId="38" fillId="0" borderId="28" xfId="1" applyNumberFormat="1" applyFont="1" applyFill="1" applyBorder="1" applyAlignment="1">
      <alignment horizontal="center" vertical="center"/>
    </xf>
    <xf numFmtId="164" fontId="38" fillId="0" borderId="29" xfId="1" applyNumberFormat="1" applyFont="1" applyFill="1" applyBorder="1" applyAlignment="1">
      <alignment horizontal="center" vertical="center"/>
    </xf>
    <xf numFmtId="164" fontId="38" fillId="0" borderId="30" xfId="1" applyNumberFormat="1" applyFont="1" applyFill="1" applyBorder="1" applyAlignment="1">
      <alignment horizontal="center" vertical="center"/>
    </xf>
    <xf numFmtId="164" fontId="38" fillId="0" borderId="26" xfId="1" applyNumberFormat="1" applyFont="1" applyFill="1" applyBorder="1" applyAlignment="1">
      <alignment horizontal="center" vertical="center"/>
    </xf>
    <xf numFmtId="0" fontId="34" fillId="0" borderId="0" xfId="1" applyFont="1" applyFill="1" applyAlignment="1"/>
    <xf numFmtId="0" fontId="33" fillId="0" borderId="0" xfId="1" applyFont="1" applyFill="1" applyAlignment="1"/>
    <xf numFmtId="0" fontId="33" fillId="0" borderId="0" xfId="1" applyFont="1" applyFill="1" applyAlignment="1">
      <alignment horizontal="left"/>
    </xf>
    <xf numFmtId="0" fontId="33" fillId="0" borderId="0" xfId="1" applyFont="1" applyFill="1" applyBorder="1" applyAlignment="1">
      <alignment horizontal="center"/>
    </xf>
    <xf numFmtId="0" fontId="33" fillId="0" borderId="3" xfId="1" applyFont="1" applyFill="1" applyBorder="1"/>
    <xf numFmtId="0" fontId="33" fillId="0" borderId="0" xfId="1" applyFont="1" applyFill="1" applyBorder="1" applyAlignment="1">
      <alignment vertical="center"/>
    </xf>
    <xf numFmtId="0" fontId="33" fillId="0" borderId="24" xfId="1" applyFont="1" applyFill="1" applyBorder="1" applyAlignment="1">
      <alignment horizontal="right"/>
    </xf>
    <xf numFmtId="165" fontId="37" fillId="0" borderId="0" xfId="1" applyNumberFormat="1" applyFont="1" applyFill="1" applyBorder="1" applyAlignment="1">
      <alignment horizontal="right" wrapText="1" indent="1"/>
    </xf>
    <xf numFmtId="0" fontId="33" fillId="0" borderId="22" xfId="1" applyFont="1" applyFill="1" applyBorder="1" applyAlignment="1">
      <alignment horizontal="left"/>
    </xf>
    <xf numFmtId="165" fontId="32" fillId="0" borderId="0" xfId="1" applyNumberFormat="1" applyFont="1" applyFill="1" applyBorder="1" applyAlignment="1">
      <alignment horizontal="right" wrapText="1"/>
    </xf>
    <xf numFmtId="165" fontId="37" fillId="0" borderId="0" xfId="1" applyNumberFormat="1" applyFont="1" applyFill="1" applyBorder="1" applyAlignment="1">
      <alignment horizontal="right" wrapText="1"/>
    </xf>
    <xf numFmtId="0" fontId="33" fillId="0" borderId="2" xfId="1" applyFont="1" applyFill="1" applyBorder="1" applyAlignment="1">
      <alignment horizontal="left" indent="1"/>
    </xf>
    <xf numFmtId="0" fontId="34" fillId="0" borderId="2" xfId="1" applyFont="1" applyFill="1" applyBorder="1" applyAlignment="1">
      <alignment horizontal="left" indent="1"/>
    </xf>
    <xf numFmtId="0" fontId="33" fillId="0" borderId="3" xfId="1" applyFont="1" applyFill="1" applyBorder="1" applyAlignment="1"/>
    <xf numFmtId="0" fontId="33" fillId="0" borderId="22" xfId="1" applyFont="1" applyFill="1" applyBorder="1" applyAlignment="1">
      <alignment horizontal="left" vertical="top"/>
    </xf>
    <xf numFmtId="0" fontId="33" fillId="0" borderId="24" xfId="1" applyFont="1" applyFill="1" applyBorder="1" applyAlignment="1">
      <alignment horizontal="right" vertical="top"/>
    </xf>
    <xf numFmtId="16" fontId="33" fillId="0" borderId="22" xfId="1" quotePrefix="1" applyNumberFormat="1" applyFont="1" applyFill="1" applyBorder="1" applyAlignment="1">
      <alignment horizontal="left" vertical="top"/>
    </xf>
    <xf numFmtId="16" fontId="33" fillId="0" borderId="24" xfId="1" quotePrefix="1" applyNumberFormat="1" applyFont="1" applyFill="1" applyBorder="1" applyAlignment="1">
      <alignment horizontal="right" vertical="top"/>
    </xf>
    <xf numFmtId="0" fontId="33" fillId="0" borderId="22" xfId="1" quotePrefix="1" applyFont="1" applyFill="1" applyBorder="1" applyAlignment="1">
      <alignment horizontal="left" vertical="top"/>
    </xf>
    <xf numFmtId="0" fontId="33" fillId="0" borderId="24" xfId="1" quotePrefix="1" applyFont="1" applyFill="1" applyBorder="1" applyAlignment="1">
      <alignment horizontal="right" vertical="top"/>
    </xf>
    <xf numFmtId="0" fontId="33" fillId="0" borderId="2" xfId="1" applyFont="1" applyFill="1" applyBorder="1" applyAlignment="1">
      <alignment horizontal="left" vertical="top"/>
    </xf>
    <xf numFmtId="165" fontId="33" fillId="0" borderId="0" xfId="1" applyNumberFormat="1" applyFont="1" applyFill="1" applyAlignment="1"/>
    <xf numFmtId="0" fontId="33" fillId="0" borderId="2" xfId="1" applyFont="1" applyFill="1" applyBorder="1" applyAlignment="1">
      <alignment horizontal="left" vertical="top" indent="1"/>
    </xf>
    <xf numFmtId="0" fontId="33" fillId="0" borderId="2" xfId="1" applyFont="1" applyFill="1" applyBorder="1" applyAlignment="1">
      <alignment horizontal="left" vertical="top" indent="2"/>
    </xf>
    <xf numFmtId="0" fontId="33" fillId="0" borderId="2" xfId="1" applyFont="1" applyFill="1" applyBorder="1" applyAlignment="1">
      <alignment horizontal="left" vertical="top" indent="3"/>
    </xf>
    <xf numFmtId="0" fontId="33" fillId="0" borderId="2" xfId="1" applyFont="1" applyFill="1" applyBorder="1" applyAlignment="1">
      <alignment horizontal="left" vertical="top" wrapText="1" indent="3"/>
    </xf>
    <xf numFmtId="0" fontId="33" fillId="0" borderId="2" xfId="1" applyFont="1" applyFill="1" applyBorder="1" applyAlignment="1">
      <alignment horizontal="left" vertical="top" wrapText="1" indent="2"/>
    </xf>
    <xf numFmtId="0" fontId="33" fillId="0" borderId="2" xfId="1" applyFont="1" applyFill="1" applyBorder="1" applyAlignment="1">
      <alignment horizontal="left" vertical="top" wrapText="1" indent="1"/>
    </xf>
    <xf numFmtId="0" fontId="33" fillId="0" borderId="0" xfId="1" applyFont="1" applyFill="1" applyBorder="1" applyAlignment="1">
      <alignment horizontal="left" vertical="top"/>
    </xf>
    <xf numFmtId="165" fontId="32" fillId="0" borderId="0" xfId="1" applyNumberFormat="1" applyFont="1" applyFill="1" applyBorder="1" applyAlignment="1">
      <alignment horizontal="right" vertical="top" wrapText="1"/>
    </xf>
    <xf numFmtId="168" fontId="33" fillId="0" borderId="0" xfId="1" applyNumberFormat="1" applyFont="1" applyFill="1" applyAlignment="1">
      <alignment horizontal="right" vertical="top"/>
    </xf>
    <xf numFmtId="0" fontId="33" fillId="0" borderId="18" xfId="1" applyFont="1" applyFill="1" applyBorder="1" applyAlignment="1">
      <alignment horizontal="left"/>
    </xf>
    <xf numFmtId="0" fontId="33" fillId="0" borderId="22" xfId="1" applyFont="1" applyFill="1" applyBorder="1" applyAlignment="1">
      <alignment horizontal="left" vertical="top" wrapText="1"/>
    </xf>
    <xf numFmtId="0" fontId="33" fillId="0" borderId="24" xfId="1" applyFont="1" applyFill="1" applyBorder="1" applyAlignment="1">
      <alignment horizontal="right" vertical="top" wrapText="1"/>
    </xf>
    <xf numFmtId="0" fontId="33" fillId="0" borderId="18" xfId="1" applyFont="1" applyFill="1" applyBorder="1" applyAlignment="1"/>
    <xf numFmtId="168" fontId="33" fillId="0" borderId="0" xfId="1" applyNumberFormat="1" applyFont="1" applyFill="1" applyAlignment="1">
      <alignment horizontal="right"/>
    </xf>
    <xf numFmtId="168" fontId="34" fillId="0" borderId="0" xfId="1" applyNumberFormat="1" applyFont="1" applyFill="1" applyAlignment="1">
      <alignment horizontal="right"/>
    </xf>
    <xf numFmtId="0" fontId="33" fillId="0" borderId="0" xfId="1" applyFont="1" applyFill="1" applyBorder="1" applyAlignment="1">
      <alignment horizontal="right" vertical="top"/>
    </xf>
    <xf numFmtId="0" fontId="34" fillId="0" borderId="18" xfId="1" applyFont="1" applyFill="1" applyBorder="1" applyAlignment="1">
      <alignment vertical="center"/>
    </xf>
    <xf numFmtId="0" fontId="33" fillId="0" borderId="2" xfId="1" applyFont="1" applyFill="1" applyBorder="1" applyAlignment="1">
      <alignment horizontal="left" indent="2"/>
    </xf>
    <xf numFmtId="0" fontId="34" fillId="0" borderId="2" xfId="1" applyFont="1" applyFill="1" applyBorder="1" applyAlignment="1">
      <alignment horizontal="left" indent="2"/>
    </xf>
    <xf numFmtId="0" fontId="33" fillId="0" borderId="22" xfId="1" applyFont="1" applyFill="1" applyBorder="1" applyAlignment="1">
      <alignment horizontal="left" indent="2"/>
    </xf>
    <xf numFmtId="0" fontId="34" fillId="0" borderId="22" xfId="1" applyFont="1" applyFill="1" applyBorder="1" applyAlignment="1">
      <alignment horizontal="left" indent="2"/>
    </xf>
    <xf numFmtId="0" fontId="33" fillId="0" borderId="2" xfId="1" applyFont="1" applyFill="1" applyBorder="1" applyAlignment="1">
      <alignment horizontal="left" indent="3"/>
    </xf>
    <xf numFmtId="0" fontId="34" fillId="0" borderId="24" xfId="1" applyFont="1" applyFill="1" applyBorder="1" applyAlignment="1">
      <alignment horizontal="right" indent="2"/>
    </xf>
    <xf numFmtId="0" fontId="33" fillId="0" borderId="24" xfId="1" applyFont="1" applyFill="1" applyBorder="1" applyAlignment="1">
      <alignment horizontal="right" indent="2"/>
    </xf>
    <xf numFmtId="165" fontId="32" fillId="0" borderId="0" xfId="1" applyNumberFormat="1" applyFont="1" applyFill="1" applyBorder="1" applyAlignment="1">
      <alignment horizontal="right" wrapText="1" indent="2"/>
    </xf>
    <xf numFmtId="0" fontId="33" fillId="0" borderId="5" xfId="1" applyFont="1" applyFill="1" applyBorder="1" applyAlignment="1">
      <alignment horizontal="center" vertical="center" wrapText="1"/>
    </xf>
    <xf numFmtId="0" fontId="33" fillId="0" borderId="0" xfId="1" applyFont="1" applyFill="1" applyBorder="1" applyAlignment="1">
      <alignment vertical="top"/>
    </xf>
    <xf numFmtId="165" fontId="37" fillId="0" borderId="0" xfId="1" applyNumberFormat="1" applyFont="1" applyFill="1" applyBorder="1" applyAlignment="1">
      <alignment horizontal="right" wrapText="1" indent="2"/>
    </xf>
    <xf numFmtId="165" fontId="32" fillId="0" borderId="24" xfId="1" applyNumberFormat="1" applyFont="1" applyFill="1" applyBorder="1" applyAlignment="1">
      <alignment horizontal="right" wrapText="1" indent="2"/>
    </xf>
    <xf numFmtId="0" fontId="33" fillId="0" borderId="0" xfId="1" applyFont="1" applyFill="1" applyBorder="1" applyAlignment="1">
      <alignment horizontal="right" indent="1"/>
    </xf>
    <xf numFmtId="0" fontId="34" fillId="0" borderId="0" xfId="1" applyFont="1" applyFill="1" applyBorder="1" applyAlignment="1">
      <alignment horizontal="right" indent="1"/>
    </xf>
    <xf numFmtId="0" fontId="34" fillId="0" borderId="0" xfId="1" applyFont="1" applyFill="1" applyBorder="1" applyAlignment="1"/>
    <xf numFmtId="0" fontId="6" fillId="0" borderId="0" xfId="0" applyFont="1" applyAlignment="1">
      <alignment horizontal="center" wrapText="1"/>
    </xf>
    <xf numFmtId="0" fontId="2" fillId="0" borderId="0" xfId="0" applyFont="1" applyAlignment="1">
      <alignment wrapText="1"/>
    </xf>
    <xf numFmtId="0" fontId="39" fillId="0" borderId="0" xfId="0" applyFont="1" applyAlignment="1">
      <alignment wrapText="1"/>
    </xf>
    <xf numFmtId="0" fontId="5" fillId="0" borderId="0" xfId="0" applyFont="1" applyAlignment="1">
      <alignment vertical="top" wrapText="1"/>
    </xf>
    <xf numFmtId="0" fontId="39" fillId="0" borderId="0" xfId="0" applyFont="1" applyAlignment="1">
      <alignment vertical="top" wrapText="1"/>
    </xf>
    <xf numFmtId="0" fontId="3" fillId="0" borderId="0" xfId="0" applyFont="1" applyAlignment="1">
      <alignment vertical="top" wrapText="1"/>
    </xf>
    <xf numFmtId="0" fontId="39" fillId="0" borderId="0" xfId="0" applyNumberFormat="1" applyFont="1" applyAlignment="1">
      <alignment vertical="top" wrapText="1"/>
    </xf>
    <xf numFmtId="0" fontId="40" fillId="0" borderId="0" xfId="0" applyFont="1" applyAlignment="1">
      <alignment vertical="top"/>
    </xf>
    <xf numFmtId="0" fontId="6" fillId="0" borderId="0" xfId="0" applyFont="1" applyAlignment="1">
      <alignment vertical="center"/>
    </xf>
    <xf numFmtId="0" fontId="41" fillId="0" borderId="0" xfId="0" applyFont="1" applyAlignment="1"/>
    <xf numFmtId="0" fontId="41" fillId="0" borderId="0" xfId="0" applyFont="1"/>
    <xf numFmtId="0" fontId="5" fillId="0" borderId="0" xfId="0" applyFont="1" applyAlignment="1">
      <alignment horizontal="center" vertical="top"/>
    </xf>
    <xf numFmtId="0" fontId="41" fillId="0" borderId="0" xfId="0" applyFont="1" applyAlignment="1">
      <alignment horizontal="center" vertical="top"/>
    </xf>
    <xf numFmtId="0" fontId="5" fillId="0" borderId="0" xfId="0" applyFont="1"/>
    <xf numFmtId="0" fontId="1" fillId="0" borderId="0" xfId="0" applyFont="1"/>
    <xf numFmtId="0" fontId="6" fillId="0" borderId="0" xfId="1" applyFont="1" applyAlignment="1">
      <alignment vertical="top"/>
    </xf>
    <xf numFmtId="0" fontId="6" fillId="0" borderId="0" xfId="1" applyFont="1" applyFill="1"/>
    <xf numFmtId="0" fontId="5" fillId="0" borderId="0" xfId="1" applyFont="1" applyFill="1" applyBorder="1" applyAlignment="1">
      <alignment vertical="top"/>
    </xf>
    <xf numFmtId="0" fontId="5" fillId="0" borderId="0" xfId="1" applyFont="1" applyFill="1"/>
    <xf numFmtId="49" fontId="2" fillId="0" borderId="0" xfId="0" applyNumberFormat="1" applyFont="1"/>
    <xf numFmtId="49" fontId="2" fillId="0" borderId="0" xfId="0" applyNumberFormat="1" applyFont="1" applyAlignment="1">
      <alignment horizontal="center"/>
    </xf>
    <xf numFmtId="170" fontId="34" fillId="0" borderId="0" xfId="1" applyNumberFormat="1" applyFont="1" applyFill="1" applyAlignment="1">
      <alignment horizontal="right"/>
    </xf>
    <xf numFmtId="0" fontId="34" fillId="0" borderId="22" xfId="1" applyFont="1" applyFill="1" applyBorder="1" applyAlignment="1">
      <alignment horizontal="right" indent="2"/>
    </xf>
    <xf numFmtId="0" fontId="33" fillId="0" borderId="22" xfId="1" applyFont="1" applyFill="1" applyBorder="1" applyAlignment="1">
      <alignment horizontal="right" indent="2"/>
    </xf>
    <xf numFmtId="0" fontId="1" fillId="0" borderId="0" xfId="1" applyFont="1" applyFill="1" applyAlignment="1">
      <alignment horizontal="right"/>
    </xf>
    <xf numFmtId="0" fontId="5" fillId="0" borderId="0" xfId="1" applyFont="1" applyAlignment="1">
      <alignment horizontal="justify" vertical="top" wrapText="1"/>
    </xf>
    <xf numFmtId="0" fontId="5" fillId="0" borderId="5" xfId="1" applyFont="1" applyBorder="1" applyAlignment="1">
      <alignment horizontal="center" vertical="top"/>
    </xf>
    <xf numFmtId="0" fontId="5" fillId="0" borderId="6" xfId="1" applyFont="1" applyBorder="1" applyAlignment="1">
      <alignment horizontal="center" vertical="top"/>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3" fillId="0" borderId="0" xfId="0" applyFont="1" applyAlignment="1">
      <alignment horizontal="justify" vertical="top" wrapText="1"/>
    </xf>
    <xf numFmtId="0" fontId="5" fillId="0" borderId="0" xfId="1" applyNumberFormat="1" applyFont="1" applyAlignment="1">
      <alignment horizontal="justify" vertical="top" wrapText="1"/>
    </xf>
    <xf numFmtId="0" fontId="31" fillId="0" borderId="0" xfId="1" applyFont="1" applyAlignment="1">
      <alignment horizontal="justify" vertical="top" wrapText="1"/>
    </xf>
    <xf numFmtId="0" fontId="5" fillId="0" borderId="0" xfId="1" applyFont="1" applyFill="1" applyAlignment="1">
      <alignment horizontal="justify" vertical="top" wrapText="1"/>
    </xf>
    <xf numFmtId="0" fontId="5" fillId="0" borderId="0" xfId="1" applyFont="1" applyAlignment="1">
      <alignment horizontal="justify" vertical="top" wrapText="1" readingOrder="1"/>
    </xf>
    <xf numFmtId="0" fontId="18" fillId="0" borderId="0" xfId="3" applyFont="1" applyAlignment="1">
      <alignment horizontal="center" wrapText="1"/>
    </xf>
    <xf numFmtId="0" fontId="25" fillId="0" borderId="0" xfId="3" applyFont="1" applyAlignment="1">
      <alignment horizontal="center" wrapText="1"/>
    </xf>
    <xf numFmtId="0" fontId="20" fillId="0" borderId="0" xfId="3" applyFont="1" applyBorder="1" applyAlignment="1">
      <alignment horizontal="left" wrapText="1"/>
    </xf>
    <xf numFmtId="49" fontId="20" fillId="0" borderId="4" xfId="3" quotePrefix="1" applyNumberFormat="1" applyFont="1" applyBorder="1" applyAlignment="1">
      <alignment horizontal="left" vertical="center" wrapText="1" indent="1"/>
    </xf>
    <xf numFmtId="49" fontId="20" fillId="0" borderId="0" xfId="3" applyNumberFormat="1" applyFont="1" applyBorder="1" applyAlignment="1">
      <alignment horizontal="left" vertical="center" wrapText="1" indent="1"/>
    </xf>
    <xf numFmtId="49" fontId="20" fillId="0" borderId="2" xfId="3" applyNumberFormat="1" applyFont="1" applyBorder="1" applyAlignment="1">
      <alignment horizontal="left" vertical="center" wrapText="1" indent="1"/>
    </xf>
    <xf numFmtId="49" fontId="20" fillId="0" borderId="0" xfId="3" quotePrefix="1" applyNumberFormat="1" applyFont="1" applyBorder="1" applyAlignment="1">
      <alignment horizontal="left" vertical="center" wrapText="1" indent="1"/>
    </xf>
    <xf numFmtId="49" fontId="20" fillId="0" borderId="2" xfId="3" quotePrefix="1" applyNumberFormat="1" applyFont="1" applyBorder="1" applyAlignment="1">
      <alignment horizontal="left" vertical="center" wrapText="1" indent="1"/>
    </xf>
    <xf numFmtId="49" fontId="20" fillId="0" borderId="20" xfId="3" quotePrefix="1" applyNumberFormat="1" applyFont="1" applyBorder="1" applyAlignment="1">
      <alignment horizontal="left" vertical="top" wrapText="1" indent="1"/>
    </xf>
    <xf numFmtId="49" fontId="20" fillId="0" borderId="3" xfId="3" applyNumberFormat="1" applyFont="1" applyBorder="1" applyAlignment="1">
      <alignment horizontal="left" vertical="top" wrapText="1" indent="1"/>
    </xf>
    <xf numFmtId="49" fontId="20" fillId="0" borderId="21" xfId="3" applyNumberFormat="1" applyFont="1" applyBorder="1" applyAlignment="1">
      <alignment horizontal="left" vertical="top" wrapText="1" indent="1"/>
    </xf>
    <xf numFmtId="49" fontId="20" fillId="0" borderId="3" xfId="3" quotePrefix="1" applyNumberFormat="1" applyFont="1" applyBorder="1" applyAlignment="1">
      <alignment horizontal="left" vertical="top" wrapText="1" indent="1"/>
    </xf>
    <xf numFmtId="49" fontId="20" fillId="0" borderId="21" xfId="3" quotePrefix="1" applyNumberFormat="1" applyFont="1" applyBorder="1" applyAlignment="1">
      <alignment horizontal="left" vertical="top" wrapText="1" indent="1"/>
    </xf>
    <xf numFmtId="0" fontId="20" fillId="0" borderId="17" xfId="3" quotePrefix="1" applyNumberFormat="1" applyFont="1" applyBorder="1" applyAlignment="1">
      <alignment horizontal="left" wrapText="1" indent="1"/>
    </xf>
    <xf numFmtId="0" fontId="20" fillId="0" borderId="18" xfId="3" applyNumberFormat="1" applyFont="1" applyBorder="1" applyAlignment="1">
      <alignment horizontal="left" wrapText="1" indent="1"/>
    </xf>
    <xf numFmtId="0" fontId="20" fillId="0" borderId="19" xfId="3" applyNumberFormat="1" applyFont="1" applyBorder="1" applyAlignment="1">
      <alignment horizontal="left" wrapText="1" indent="1"/>
    </xf>
    <xf numFmtId="0" fontId="20" fillId="0" borderId="18" xfId="3" quotePrefix="1" applyNumberFormat="1" applyFont="1" applyBorder="1" applyAlignment="1">
      <alignment horizontal="left" wrapText="1" indent="1"/>
    </xf>
    <xf numFmtId="0" fontId="20" fillId="0" borderId="19" xfId="3" quotePrefix="1" applyNumberFormat="1" applyFont="1" applyBorder="1" applyAlignment="1">
      <alignment horizontal="left" wrapText="1" indent="1"/>
    </xf>
    <xf numFmtId="0" fontId="24" fillId="0" borderId="11" xfId="3" applyFont="1" applyBorder="1" applyAlignment="1">
      <alignment horizontal="center" vertical="center" wrapText="1"/>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49" fontId="20" fillId="0" borderId="4" xfId="3" applyNumberFormat="1" applyFont="1" applyBorder="1" applyAlignment="1">
      <alignment horizontal="left" wrapText="1" indent="1"/>
    </xf>
    <xf numFmtId="49" fontId="20" fillId="0" borderId="0" xfId="3" applyNumberFormat="1" applyFont="1" applyBorder="1" applyAlignment="1">
      <alignment horizontal="left" wrapText="1" indent="1"/>
    </xf>
    <xf numFmtId="49" fontId="20" fillId="0" borderId="2" xfId="3" applyNumberFormat="1" applyFont="1" applyBorder="1" applyAlignment="1">
      <alignment horizontal="left" wrapText="1" indent="1"/>
    </xf>
    <xf numFmtId="0" fontId="20" fillId="0" borderId="4" xfId="3" applyFont="1" applyBorder="1" applyAlignment="1">
      <alignment horizontal="center" vertical="top"/>
    </xf>
    <xf numFmtId="0" fontId="20" fillId="0" borderId="0" xfId="3" applyFont="1" applyBorder="1" applyAlignment="1">
      <alignment horizontal="center" vertical="top"/>
    </xf>
    <xf numFmtId="0" fontId="20" fillId="0" borderId="2" xfId="3" applyFont="1" applyBorder="1" applyAlignment="1">
      <alignment horizontal="center" vertical="top"/>
    </xf>
    <xf numFmtId="49" fontId="20" fillId="0" borderId="20" xfId="3" applyNumberFormat="1" applyFont="1" applyBorder="1" applyAlignment="1">
      <alignment horizontal="left" vertical="top" wrapText="1" indent="1"/>
    </xf>
    <xf numFmtId="49" fontId="20" fillId="0" borderId="20" xfId="3" applyNumberFormat="1" applyFont="1" applyBorder="1" applyAlignment="1">
      <alignment horizontal="left" vertical="top" wrapText="1" indent="2"/>
    </xf>
    <xf numFmtId="49" fontId="20" fillId="0" borderId="3" xfId="3" applyNumberFormat="1" applyFont="1" applyBorder="1" applyAlignment="1">
      <alignment horizontal="left" vertical="top" wrapText="1" indent="2"/>
    </xf>
    <xf numFmtId="49" fontId="20" fillId="0" borderId="21" xfId="3" applyNumberFormat="1" applyFont="1" applyBorder="1" applyAlignment="1">
      <alignment horizontal="left" vertical="top" wrapText="1" indent="2"/>
    </xf>
    <xf numFmtId="0" fontId="8" fillId="0" borderId="0" xfId="1" applyFont="1" applyFill="1" applyBorder="1" applyAlignment="1">
      <alignment horizontal="left" vertical="top" wrapText="1"/>
    </xf>
    <xf numFmtId="0" fontId="8" fillId="0" borderId="0" xfId="1" applyFont="1" applyFill="1" applyBorder="1" applyAlignment="1">
      <alignment horizontal="left" wrapText="1"/>
    </xf>
    <xf numFmtId="0" fontId="1" fillId="0" borderId="0" xfId="1" applyFont="1" applyFill="1" applyAlignment="1">
      <alignment horizontal="right"/>
    </xf>
    <xf numFmtId="0" fontId="1" fillId="0" borderId="0" xfId="1" applyFont="1" applyFill="1" applyAlignment="1">
      <alignment horizontal="left"/>
    </xf>
    <xf numFmtId="0" fontId="6" fillId="0" borderId="0" xfId="1" applyFont="1" applyFill="1" applyAlignment="1">
      <alignment horizontal="right"/>
    </xf>
    <xf numFmtId="0" fontId="6" fillId="0" borderId="0" xfId="1" applyFont="1" applyFill="1" applyAlignment="1">
      <alignment horizontal="left"/>
    </xf>
    <xf numFmtId="0" fontId="34" fillId="0" borderId="0" xfId="1" applyFont="1" applyFill="1" applyBorder="1" applyAlignment="1">
      <alignment horizontal="center" vertical="top"/>
    </xf>
    <xf numFmtId="0" fontId="6" fillId="0" borderId="0" xfId="1" applyFont="1" applyFill="1" applyAlignment="1">
      <alignment horizontal="left" vertical="center" wrapText="1"/>
    </xf>
    <xf numFmtId="0" fontId="34" fillId="0" borderId="0" xfId="1" applyFont="1" applyFill="1" applyBorder="1" applyAlignment="1">
      <alignment horizontal="center" vertical="center"/>
    </xf>
    <xf numFmtId="0" fontId="6" fillId="0" borderId="0" xfId="1" applyFont="1" applyFill="1" applyAlignment="1">
      <alignment horizontal="right" vertical="center" wrapText="1"/>
    </xf>
    <xf numFmtId="0" fontId="34" fillId="0" borderId="24" xfId="1" applyFont="1" applyFill="1" applyBorder="1" applyAlignment="1">
      <alignment horizontal="left" vertical="top" wrapText="1"/>
    </xf>
    <xf numFmtId="0" fontId="34" fillId="0" borderId="0" xfId="1" applyFont="1" applyFill="1" applyBorder="1" applyAlignment="1">
      <alignment horizontal="left" vertical="top" wrapText="1"/>
    </xf>
    <xf numFmtId="0" fontId="34" fillId="0" borderId="2" xfId="1" applyFont="1" applyFill="1" applyBorder="1" applyAlignment="1">
      <alignment horizontal="left" vertical="top" wrapText="1"/>
    </xf>
    <xf numFmtId="0" fontId="33" fillId="0" borderId="30" xfId="1"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6" xfId="1" applyFont="1" applyFill="1" applyBorder="1" applyAlignment="1">
      <alignment horizontal="center" vertical="center" wrapText="1"/>
    </xf>
  </cellXfs>
  <cellStyles count="5">
    <cellStyle name="Standard" xfId="0" builtinId="0"/>
    <cellStyle name="Standard 2" xfId="1"/>
    <cellStyle name="Standard 2 2" xfId="2"/>
    <cellStyle name="Standard 4" xfId="4"/>
    <cellStyle name="Standard_Mappe1" xfId="3"/>
  </cellStyles>
  <dxfs count="0"/>
  <tableStyles count="0" defaultTableStyle="TableStyleMedium2" defaultPivotStyle="PivotStyleLight16"/>
  <colors>
    <mruColors>
      <color rgb="FF285F7D"/>
      <color rgb="FF2D6C8B"/>
      <color rgb="FF33789F"/>
      <color rgb="FF3883B0"/>
      <color rgb="FF3F93C1"/>
      <color rgb="FF549FC8"/>
      <color rgb="FF71AFD1"/>
      <color rgb="FF84BEDC"/>
      <color rgb="FF9FC9E1"/>
      <color rgb="FFAFD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9.xml"/><Relationship Id="rId25"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worksheet" Target="worksheets/sheet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6.xml"/><Relationship Id="rId5" Type="http://schemas.openxmlformats.org/officeDocument/2006/relationships/worksheet" Target="worksheets/sheet5.xml"/><Relationship Id="rId15" Type="http://schemas.openxmlformats.org/officeDocument/2006/relationships/chartsheet" Target="chartsheets/sheet8.xml"/><Relationship Id="rId23" Type="http://schemas.openxmlformats.org/officeDocument/2006/relationships/worksheet" Target="worksheets/sheet15.xml"/><Relationship Id="rId28" Type="http://schemas.openxmlformats.org/officeDocument/2006/relationships/sharedStrings" Target="sharedStrings.xml"/><Relationship Id="rId10" Type="http://schemas.openxmlformats.org/officeDocument/2006/relationships/chartsheet" Target="chartsheets/sheet3.xml"/><Relationship Id="rId19" Type="http://schemas.openxmlformats.org/officeDocument/2006/relationships/worksheet" Target="worksheets/sheet11.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4.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87443282443535"/>
          <c:y val="6.7397738976710156E-2"/>
          <c:w val="0.62320760051886326"/>
          <c:h val="0.79655487736617669"/>
        </c:manualLayout>
      </c:layout>
      <c:barChart>
        <c:barDir val="bar"/>
        <c:grouping val="clustered"/>
        <c:varyColors val="0"/>
        <c:ser>
          <c:idx val="0"/>
          <c:order val="0"/>
          <c:tx>
            <c:strRef>
              <c:f>Tabelle1!$B$56</c:f>
              <c:strCache>
                <c:ptCount val="1"/>
                <c:pt idx="0">
                  <c:v>30.6.2011</c:v>
                </c:pt>
              </c:strCache>
            </c:strRef>
          </c:tx>
          <c:spPr>
            <a:solidFill>
              <a:srgbClr val="285F7D"/>
            </a:solidFill>
            <a:ln w="22225">
              <a:solidFill>
                <a:srgbClr val="285F7D"/>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Tabelle1!$B$57:$B$66</c:f>
              <c:numCache>
                <c:formatCode>#\ ##0</c:formatCode>
                <c:ptCount val="10"/>
                <c:pt idx="0">
                  <c:v>16.138999999999999</c:v>
                </c:pt>
                <c:pt idx="1">
                  <c:v>194.148</c:v>
                </c:pt>
                <c:pt idx="2">
                  <c:v>23.036538461538463</c:v>
                </c:pt>
                <c:pt idx="3">
                  <c:v>147.602</c:v>
                </c:pt>
                <c:pt idx="4">
                  <c:v>12.339</c:v>
                </c:pt>
                <c:pt idx="5">
                  <c:v>13.638</c:v>
                </c:pt>
                <c:pt idx="6">
                  <c:v>5.3360000000000003</c:v>
                </c:pt>
                <c:pt idx="7">
                  <c:v>85.816999999999993</c:v>
                </c:pt>
                <c:pt idx="8">
                  <c:v>198.881</c:v>
                </c:pt>
                <c:pt idx="9">
                  <c:v>29.454000000000001</c:v>
                </c:pt>
              </c:numCache>
            </c:numRef>
          </c:val>
          <c:extLst>
            <c:ext xmlns:c16="http://schemas.microsoft.com/office/drawing/2014/chart" uri="{C3380CC4-5D6E-409C-BE32-E72D297353CC}">
              <c16:uniqueId val="{00000000-F099-49D3-9D19-39377A112360}"/>
            </c:ext>
          </c:extLst>
        </c:ser>
        <c:ser>
          <c:idx val="1"/>
          <c:order val="1"/>
          <c:spPr>
            <a:solidFill>
              <a:srgbClr val="2D6C8B"/>
            </a:solidFill>
            <a:ln w="22225">
              <a:solidFill>
                <a:srgbClr val="2D6C8B"/>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Tabelle1!$C$57:$C$66</c:f>
              <c:numCache>
                <c:formatCode>#\ ##0</c:formatCode>
                <c:ptCount val="10"/>
                <c:pt idx="0">
                  <c:v>16.562999999999999</c:v>
                </c:pt>
                <c:pt idx="1">
                  <c:v>199.27600000000001</c:v>
                </c:pt>
                <c:pt idx="2">
                  <c:v>23.200384615384614</c:v>
                </c:pt>
                <c:pt idx="3">
                  <c:v>149.047</c:v>
                </c:pt>
                <c:pt idx="4">
                  <c:v>12.282</c:v>
                </c:pt>
                <c:pt idx="5">
                  <c:v>14.15</c:v>
                </c:pt>
                <c:pt idx="6">
                  <c:v>5.431</c:v>
                </c:pt>
                <c:pt idx="7">
                  <c:v>86.534999999999997</c:v>
                </c:pt>
                <c:pt idx="8">
                  <c:v>200.38</c:v>
                </c:pt>
                <c:pt idx="9">
                  <c:v>29.762</c:v>
                </c:pt>
              </c:numCache>
            </c:numRef>
          </c:val>
          <c:extLst>
            <c:ext xmlns:c16="http://schemas.microsoft.com/office/drawing/2014/chart" uri="{C3380CC4-5D6E-409C-BE32-E72D297353CC}">
              <c16:uniqueId val="{00000001-F099-49D3-9D19-39377A112360}"/>
            </c:ext>
          </c:extLst>
        </c:ser>
        <c:ser>
          <c:idx val="2"/>
          <c:order val="2"/>
          <c:spPr>
            <a:solidFill>
              <a:srgbClr val="33789F"/>
            </a:solidFill>
            <a:ln w="22225">
              <a:solidFill>
                <a:srgbClr val="33789F"/>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Tabelle1!$D$57:$D$66</c:f>
              <c:numCache>
                <c:formatCode>#\ ##0</c:formatCode>
                <c:ptCount val="10"/>
                <c:pt idx="0">
                  <c:v>16.510000000000002</c:v>
                </c:pt>
                <c:pt idx="1">
                  <c:v>200.73699999999999</c:v>
                </c:pt>
                <c:pt idx="2">
                  <c:v>22.611538461538462</c:v>
                </c:pt>
                <c:pt idx="3">
                  <c:v>149.69200000000001</c:v>
                </c:pt>
                <c:pt idx="4">
                  <c:v>13.045999999999999</c:v>
                </c:pt>
                <c:pt idx="5">
                  <c:v>14.003</c:v>
                </c:pt>
                <c:pt idx="6">
                  <c:v>5.5220000000000002</c:v>
                </c:pt>
                <c:pt idx="7">
                  <c:v>85.003</c:v>
                </c:pt>
                <c:pt idx="8">
                  <c:v>201.608</c:v>
                </c:pt>
                <c:pt idx="9">
                  <c:v>29.108000000000001</c:v>
                </c:pt>
              </c:numCache>
            </c:numRef>
          </c:val>
          <c:extLst>
            <c:ext xmlns:c16="http://schemas.microsoft.com/office/drawing/2014/chart" uri="{C3380CC4-5D6E-409C-BE32-E72D297353CC}">
              <c16:uniqueId val="{00000002-F099-49D3-9D19-39377A112360}"/>
            </c:ext>
          </c:extLst>
        </c:ser>
        <c:ser>
          <c:idx val="3"/>
          <c:order val="3"/>
          <c:spPr>
            <a:solidFill>
              <a:srgbClr val="3883B0"/>
            </a:solidFill>
            <a:ln w="22225">
              <a:solidFill>
                <a:srgbClr val="3883B0"/>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Tabelle1!$E$57:$E$66</c:f>
              <c:numCache>
                <c:formatCode>#\ ##0</c:formatCode>
                <c:ptCount val="10"/>
                <c:pt idx="0">
                  <c:v>15.853999999999999</c:v>
                </c:pt>
                <c:pt idx="1">
                  <c:v>203.54599999999999</c:v>
                </c:pt>
                <c:pt idx="2">
                  <c:v>22.457692307692309</c:v>
                </c:pt>
                <c:pt idx="3">
                  <c:v>150.54400000000001</c:v>
                </c:pt>
                <c:pt idx="4">
                  <c:v>13.595000000000001</c:v>
                </c:pt>
                <c:pt idx="5">
                  <c:v>13.56</c:v>
                </c:pt>
                <c:pt idx="6">
                  <c:v>5.8049999999999997</c:v>
                </c:pt>
                <c:pt idx="7">
                  <c:v>88.106999999999999</c:v>
                </c:pt>
                <c:pt idx="8">
                  <c:v>204.11199999999999</c:v>
                </c:pt>
                <c:pt idx="9">
                  <c:v>28.681999999999999</c:v>
                </c:pt>
              </c:numCache>
            </c:numRef>
          </c:val>
          <c:extLst>
            <c:ext xmlns:c16="http://schemas.microsoft.com/office/drawing/2014/chart" uri="{C3380CC4-5D6E-409C-BE32-E72D297353CC}">
              <c16:uniqueId val="{00000003-F099-49D3-9D19-39377A112360}"/>
            </c:ext>
          </c:extLst>
        </c:ser>
        <c:ser>
          <c:idx val="4"/>
          <c:order val="4"/>
          <c:spPr>
            <a:solidFill>
              <a:srgbClr val="3F93C1"/>
            </a:solidFill>
            <a:ln w="22225">
              <a:solidFill>
                <a:srgbClr val="3F93C1"/>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Tabelle1!$F$57:$F$66</c:f>
              <c:numCache>
                <c:formatCode>#\ ##0</c:formatCode>
                <c:ptCount val="10"/>
                <c:pt idx="0">
                  <c:v>15.249000000000001</c:v>
                </c:pt>
                <c:pt idx="1">
                  <c:v>203.09800000000001</c:v>
                </c:pt>
                <c:pt idx="2">
                  <c:v>21.812307692307691</c:v>
                </c:pt>
                <c:pt idx="3">
                  <c:v>153.00299999999999</c:v>
                </c:pt>
                <c:pt idx="4">
                  <c:v>13.802</c:v>
                </c:pt>
                <c:pt idx="5">
                  <c:v>13.366</c:v>
                </c:pt>
                <c:pt idx="6">
                  <c:v>6.0170000000000003</c:v>
                </c:pt>
                <c:pt idx="7">
                  <c:v>91.367999999999995</c:v>
                </c:pt>
                <c:pt idx="8">
                  <c:v>205.029</c:v>
                </c:pt>
                <c:pt idx="9">
                  <c:v>28.446999999999999</c:v>
                </c:pt>
              </c:numCache>
            </c:numRef>
          </c:val>
          <c:extLst>
            <c:ext xmlns:c16="http://schemas.microsoft.com/office/drawing/2014/chart" uri="{C3380CC4-5D6E-409C-BE32-E72D297353CC}">
              <c16:uniqueId val="{00000004-F099-49D3-9D19-39377A112360}"/>
            </c:ext>
          </c:extLst>
        </c:ser>
        <c:ser>
          <c:idx val="5"/>
          <c:order val="5"/>
          <c:spPr>
            <a:solidFill>
              <a:srgbClr val="549FC8"/>
            </a:solidFill>
            <a:ln w="22225">
              <a:solidFill>
                <a:srgbClr val="549FC8"/>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Tabelle1!$G$57:$G$66</c:f>
              <c:numCache>
                <c:formatCode>#\ ##0</c:formatCode>
                <c:ptCount val="10"/>
                <c:pt idx="0">
                  <c:v>14.612</c:v>
                </c:pt>
                <c:pt idx="1">
                  <c:v>204.86600000000001</c:v>
                </c:pt>
                <c:pt idx="2">
                  <c:v>21.54</c:v>
                </c:pt>
                <c:pt idx="3">
                  <c:v>155.00899999999999</c:v>
                </c:pt>
                <c:pt idx="4">
                  <c:v>14.112</c:v>
                </c:pt>
                <c:pt idx="5">
                  <c:v>12.805999999999999</c:v>
                </c:pt>
                <c:pt idx="6">
                  <c:v>6.2</c:v>
                </c:pt>
                <c:pt idx="7">
                  <c:v>92.242000000000004</c:v>
                </c:pt>
                <c:pt idx="8">
                  <c:v>208.56299999999999</c:v>
                </c:pt>
                <c:pt idx="9">
                  <c:v>28.931999999999999</c:v>
                </c:pt>
              </c:numCache>
            </c:numRef>
          </c:val>
          <c:extLst>
            <c:ext xmlns:c16="http://schemas.microsoft.com/office/drawing/2014/chart" uri="{C3380CC4-5D6E-409C-BE32-E72D297353CC}">
              <c16:uniqueId val="{00000005-F099-49D3-9D19-39377A112360}"/>
            </c:ext>
          </c:extLst>
        </c:ser>
        <c:ser>
          <c:idx val="6"/>
          <c:order val="6"/>
          <c:spPr>
            <a:solidFill>
              <a:srgbClr val="71AFD1"/>
            </a:solidFill>
            <a:ln w="22225">
              <a:solidFill>
                <a:srgbClr val="71AFD1"/>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Tabelle1!$H$57:$H$66</c:f>
              <c:numCache>
                <c:formatCode>#\ ##0</c:formatCode>
                <c:ptCount val="10"/>
                <c:pt idx="0">
                  <c:v>14.144</c:v>
                </c:pt>
                <c:pt idx="1">
                  <c:v>206.559</c:v>
                </c:pt>
                <c:pt idx="2">
                  <c:v>21.386538461538461</c:v>
                </c:pt>
                <c:pt idx="3">
                  <c:v>157.15</c:v>
                </c:pt>
                <c:pt idx="4">
                  <c:v>13.33</c:v>
                </c:pt>
                <c:pt idx="5">
                  <c:v>12.456</c:v>
                </c:pt>
                <c:pt idx="6">
                  <c:v>6.4029999999999996</c:v>
                </c:pt>
                <c:pt idx="7">
                  <c:v>94.590999999999994</c:v>
                </c:pt>
                <c:pt idx="8">
                  <c:v>212.435</c:v>
                </c:pt>
                <c:pt idx="9">
                  <c:v>29.050999999999998</c:v>
                </c:pt>
              </c:numCache>
            </c:numRef>
          </c:val>
          <c:extLst>
            <c:ext xmlns:c16="http://schemas.microsoft.com/office/drawing/2014/chart" uri="{C3380CC4-5D6E-409C-BE32-E72D297353CC}">
              <c16:uniqueId val="{00000006-F099-49D3-9D19-39377A112360}"/>
            </c:ext>
          </c:extLst>
        </c:ser>
        <c:ser>
          <c:idx val="7"/>
          <c:order val="7"/>
          <c:spPr>
            <a:solidFill>
              <a:srgbClr val="84BEDC"/>
            </a:solidFill>
            <a:ln w="22225">
              <a:solidFill>
                <a:srgbClr val="84BEDC"/>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Tabelle1!$I$57:$I$66</c:f>
              <c:numCache>
                <c:formatCode>#\ ##0</c:formatCode>
                <c:ptCount val="10"/>
                <c:pt idx="0">
                  <c:v>14.18</c:v>
                </c:pt>
                <c:pt idx="1">
                  <c:v>209.87</c:v>
                </c:pt>
                <c:pt idx="2">
                  <c:v>21.343846153846155</c:v>
                </c:pt>
                <c:pt idx="3">
                  <c:v>157.85400000000001</c:v>
                </c:pt>
                <c:pt idx="4">
                  <c:v>13.726000000000001</c:v>
                </c:pt>
                <c:pt idx="5">
                  <c:v>12.103999999999999</c:v>
                </c:pt>
                <c:pt idx="6">
                  <c:v>6.61</c:v>
                </c:pt>
                <c:pt idx="7">
                  <c:v>95.497</c:v>
                </c:pt>
                <c:pt idx="8">
                  <c:v>211.59399999999999</c:v>
                </c:pt>
                <c:pt idx="9">
                  <c:v>29.056000000000001</c:v>
                </c:pt>
              </c:numCache>
            </c:numRef>
          </c:val>
          <c:extLst>
            <c:ext xmlns:c16="http://schemas.microsoft.com/office/drawing/2014/chart" uri="{C3380CC4-5D6E-409C-BE32-E72D297353CC}">
              <c16:uniqueId val="{00000007-F099-49D3-9D19-39377A112360}"/>
            </c:ext>
          </c:extLst>
        </c:ser>
        <c:ser>
          <c:idx val="8"/>
          <c:order val="8"/>
          <c:spPr>
            <a:solidFill>
              <a:srgbClr val="9FC9E1"/>
            </a:solidFill>
            <a:ln w="22225">
              <a:solidFill>
                <a:srgbClr val="9FC9E1"/>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Tabelle1!$J$57:$J$66</c:f>
              <c:numCache>
                <c:formatCode>#\ ##0</c:formatCode>
                <c:ptCount val="10"/>
                <c:pt idx="0">
                  <c:v>13.87</c:v>
                </c:pt>
                <c:pt idx="1">
                  <c:v>210.10400000000001</c:v>
                </c:pt>
                <c:pt idx="2">
                  <c:v>21.133461538461539</c:v>
                </c:pt>
                <c:pt idx="3">
                  <c:v>157.49799999999999</c:v>
                </c:pt>
                <c:pt idx="4">
                  <c:v>14.629</c:v>
                </c:pt>
                <c:pt idx="5">
                  <c:v>11.661</c:v>
                </c:pt>
                <c:pt idx="6">
                  <c:v>6.61</c:v>
                </c:pt>
                <c:pt idx="7">
                  <c:v>94.087000000000003</c:v>
                </c:pt>
                <c:pt idx="8">
                  <c:v>212.21899999999999</c:v>
                </c:pt>
                <c:pt idx="9">
                  <c:v>29.140999999999998</c:v>
                </c:pt>
              </c:numCache>
            </c:numRef>
          </c:val>
          <c:extLst>
            <c:ext xmlns:c16="http://schemas.microsoft.com/office/drawing/2014/chart" uri="{C3380CC4-5D6E-409C-BE32-E72D297353CC}">
              <c16:uniqueId val="{00000008-F099-49D3-9D19-39377A112360}"/>
            </c:ext>
          </c:extLst>
        </c:ser>
        <c:ser>
          <c:idx val="9"/>
          <c:order val="9"/>
          <c:spPr>
            <a:solidFill>
              <a:srgbClr val="AFD2E7"/>
            </a:solidFill>
            <a:ln w="22225">
              <a:solidFill>
                <a:srgbClr val="AFD2E7"/>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Tabelle1!$K$57:$K$66</c:f>
              <c:numCache>
                <c:formatCode>#\ ##0</c:formatCode>
                <c:ptCount val="10"/>
                <c:pt idx="0">
                  <c:v>13.404</c:v>
                </c:pt>
                <c:pt idx="1">
                  <c:v>203.66499999999999</c:v>
                </c:pt>
                <c:pt idx="2">
                  <c:v>21.189230769230768</c:v>
                </c:pt>
                <c:pt idx="3">
                  <c:v>155.505</c:v>
                </c:pt>
                <c:pt idx="4">
                  <c:v>14.942</c:v>
                </c:pt>
                <c:pt idx="5">
                  <c:v>11.391999999999999</c:v>
                </c:pt>
                <c:pt idx="6">
                  <c:v>6.5039999999999996</c:v>
                </c:pt>
                <c:pt idx="7">
                  <c:v>89.421999999999997</c:v>
                </c:pt>
                <c:pt idx="8">
                  <c:v>213.39400000000001</c:v>
                </c:pt>
                <c:pt idx="9">
                  <c:v>28.488</c:v>
                </c:pt>
              </c:numCache>
            </c:numRef>
          </c:val>
          <c:extLst>
            <c:ext xmlns:c16="http://schemas.microsoft.com/office/drawing/2014/chart" uri="{C3380CC4-5D6E-409C-BE32-E72D297353CC}">
              <c16:uniqueId val="{00000009-F099-49D3-9D19-39377A112360}"/>
            </c:ext>
          </c:extLst>
        </c:ser>
        <c:ser>
          <c:idx val="10"/>
          <c:order val="10"/>
          <c:tx>
            <c:strRef>
              <c:f>Tabelle1!$L$56</c:f>
              <c:strCache>
                <c:ptCount val="1"/>
                <c:pt idx="0">
                  <c:v>30.6.2021</c:v>
                </c:pt>
              </c:strCache>
            </c:strRef>
          </c:tx>
          <c:spPr>
            <a:solidFill>
              <a:srgbClr val="C2DCEC"/>
            </a:solidFill>
            <a:ln w="22225">
              <a:solidFill>
                <a:srgbClr val="C2DCEC"/>
              </a:solidFill>
              <a:miter lim="800000"/>
            </a:ln>
          </c:spPr>
          <c:invertIfNegative val="0"/>
          <c:cat>
            <c:strRef>
              <c:f>Tabelle1!$A$57:$A$66</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Tabelle1!$L$57:$L$66</c:f>
              <c:numCache>
                <c:formatCode>#\ ##0</c:formatCode>
                <c:ptCount val="10"/>
                <c:pt idx="0">
                  <c:v>13.036</c:v>
                </c:pt>
                <c:pt idx="1">
                  <c:v>201.55799999999999</c:v>
                </c:pt>
                <c:pt idx="2">
                  <c:v>21.051923076923078</c:v>
                </c:pt>
                <c:pt idx="3">
                  <c:v>155.298</c:v>
                </c:pt>
                <c:pt idx="4">
                  <c:v>15.444000000000001</c:v>
                </c:pt>
                <c:pt idx="5">
                  <c:v>11.135</c:v>
                </c:pt>
                <c:pt idx="6">
                  <c:v>6.6189999999999998</c:v>
                </c:pt>
                <c:pt idx="7">
                  <c:v>93.911000000000001</c:v>
                </c:pt>
                <c:pt idx="8">
                  <c:v>216.23599999999999</c:v>
                </c:pt>
                <c:pt idx="9">
                  <c:v>28.178000000000001</c:v>
                </c:pt>
              </c:numCache>
            </c:numRef>
          </c:val>
          <c:extLst>
            <c:ext xmlns:c16="http://schemas.microsoft.com/office/drawing/2014/chart" uri="{C3380CC4-5D6E-409C-BE32-E72D297353CC}">
              <c16:uniqueId val="{0000000A-F099-49D3-9D19-39377A11236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0"/>
        <c:lblAlgn val="ctr"/>
        <c:lblOffset val="20"/>
        <c:tickLblSkip val="1"/>
        <c:tickMarkSkip val="1"/>
        <c:noMultiLvlLbl val="0"/>
      </c:catAx>
      <c:valAx>
        <c:axId val="99330688"/>
        <c:scaling>
          <c:orientation val="minMax"/>
          <c:max val="225"/>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6516895525452356"/>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Tabelle1!$B$69</c:f>
              <c:strCache>
                <c:ptCount val="1"/>
                <c:pt idx="0">
                  <c:v>30.6.2011</c:v>
                </c:pt>
              </c:strCache>
            </c:strRef>
          </c:tx>
          <c:spPr>
            <a:solidFill>
              <a:srgbClr val="285F7D"/>
            </a:solidFill>
            <a:ln w="22225">
              <a:solidFill>
                <a:srgbClr val="285F7D"/>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Tabelle1!$B$70:$B$79</c:f>
              <c:numCache>
                <c:formatCode>#\ ##0</c:formatCode>
                <c:ptCount val="10"/>
                <c:pt idx="0">
                  <c:v>13.586</c:v>
                </c:pt>
                <c:pt idx="1">
                  <c:v>65.207999999999998</c:v>
                </c:pt>
                <c:pt idx="2">
                  <c:v>78.176000000000002</c:v>
                </c:pt>
                <c:pt idx="3">
                  <c:v>77.772999999999996</c:v>
                </c:pt>
                <c:pt idx="4">
                  <c:v>72.155000000000001</c:v>
                </c:pt>
                <c:pt idx="5">
                  <c:v>96.245000000000005</c:v>
                </c:pt>
                <c:pt idx="6">
                  <c:v>115.9</c:v>
                </c:pt>
                <c:pt idx="7">
                  <c:v>108.188</c:v>
                </c:pt>
                <c:pt idx="8">
                  <c:v>96.176000000000002</c:v>
                </c:pt>
                <c:pt idx="9">
                  <c:v>39.844000000000001</c:v>
                </c:pt>
              </c:numCache>
            </c:numRef>
          </c:val>
          <c:extLst>
            <c:ext xmlns:c16="http://schemas.microsoft.com/office/drawing/2014/chart" uri="{C3380CC4-5D6E-409C-BE32-E72D297353CC}">
              <c16:uniqueId val="{00000000-514D-4B07-9666-D5254F8FB8DB}"/>
            </c:ext>
          </c:extLst>
        </c:ser>
        <c:ser>
          <c:idx val="1"/>
          <c:order val="1"/>
          <c:spPr>
            <a:solidFill>
              <a:srgbClr val="2D6C8B"/>
            </a:solidFill>
            <a:ln w="22225">
              <a:solidFill>
                <a:srgbClr val="2D6C8B"/>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Tabelle1!$C$70:$C$79</c:f>
              <c:numCache>
                <c:formatCode>#\ ##0</c:formatCode>
                <c:ptCount val="10"/>
                <c:pt idx="0">
                  <c:v>12.695</c:v>
                </c:pt>
                <c:pt idx="1">
                  <c:v>60.496000000000002</c:v>
                </c:pt>
                <c:pt idx="2">
                  <c:v>80.882999999999996</c:v>
                </c:pt>
                <c:pt idx="3">
                  <c:v>82.027000000000001</c:v>
                </c:pt>
                <c:pt idx="4">
                  <c:v>69.644000000000005</c:v>
                </c:pt>
                <c:pt idx="5">
                  <c:v>95.429000000000002</c:v>
                </c:pt>
                <c:pt idx="6">
                  <c:v>114.41500000000001</c:v>
                </c:pt>
                <c:pt idx="7">
                  <c:v>112.32599999999999</c:v>
                </c:pt>
                <c:pt idx="8">
                  <c:v>98.248999999999995</c:v>
                </c:pt>
                <c:pt idx="9">
                  <c:v>47.585000000000001</c:v>
                </c:pt>
              </c:numCache>
            </c:numRef>
          </c:val>
          <c:extLst>
            <c:ext xmlns:c16="http://schemas.microsoft.com/office/drawing/2014/chart" uri="{C3380CC4-5D6E-409C-BE32-E72D297353CC}">
              <c16:uniqueId val="{00000001-514D-4B07-9666-D5254F8FB8DB}"/>
            </c:ext>
          </c:extLst>
        </c:ser>
        <c:ser>
          <c:idx val="2"/>
          <c:order val="2"/>
          <c:spPr>
            <a:solidFill>
              <a:srgbClr val="33789F"/>
            </a:solidFill>
            <a:ln w="22225">
              <a:solidFill>
                <a:srgbClr val="33789F"/>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Tabelle1!$D$70:$D$79</c:f>
              <c:numCache>
                <c:formatCode>#\ ##0</c:formatCode>
                <c:ptCount val="10"/>
                <c:pt idx="0">
                  <c:v>12.510999999999999</c:v>
                </c:pt>
                <c:pt idx="1">
                  <c:v>53.125</c:v>
                </c:pt>
                <c:pt idx="2">
                  <c:v>81.876000000000005</c:v>
                </c:pt>
                <c:pt idx="3">
                  <c:v>84.563000000000002</c:v>
                </c:pt>
                <c:pt idx="4">
                  <c:v>71.716999999999999</c:v>
                </c:pt>
                <c:pt idx="5">
                  <c:v>90.394000000000005</c:v>
                </c:pt>
                <c:pt idx="6">
                  <c:v>110.286</c:v>
                </c:pt>
                <c:pt idx="7">
                  <c:v>115.3</c:v>
                </c:pt>
                <c:pt idx="8">
                  <c:v>99.540999999999997</c:v>
                </c:pt>
                <c:pt idx="9">
                  <c:v>54.71</c:v>
                </c:pt>
              </c:numCache>
            </c:numRef>
          </c:val>
          <c:extLst>
            <c:ext xmlns:c16="http://schemas.microsoft.com/office/drawing/2014/chart" uri="{C3380CC4-5D6E-409C-BE32-E72D297353CC}">
              <c16:uniqueId val="{00000002-514D-4B07-9666-D5254F8FB8DB}"/>
            </c:ext>
          </c:extLst>
        </c:ser>
        <c:ser>
          <c:idx val="3"/>
          <c:order val="3"/>
          <c:spPr>
            <a:solidFill>
              <a:srgbClr val="3883B0"/>
            </a:solidFill>
            <a:ln w="22225">
              <a:solidFill>
                <a:srgbClr val="3883B0"/>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Tabelle1!$E$70:$E$79</c:f>
              <c:numCache>
                <c:formatCode>#\ ##0</c:formatCode>
                <c:ptCount val="10"/>
                <c:pt idx="0">
                  <c:v>13.401</c:v>
                </c:pt>
                <c:pt idx="1">
                  <c:v>46.237000000000002</c:v>
                </c:pt>
                <c:pt idx="2">
                  <c:v>83.551000000000002</c:v>
                </c:pt>
                <c:pt idx="3">
                  <c:v>87.756</c:v>
                </c:pt>
                <c:pt idx="4">
                  <c:v>75.358999999999995</c:v>
                </c:pt>
                <c:pt idx="5">
                  <c:v>86.281999999999996</c:v>
                </c:pt>
                <c:pt idx="6">
                  <c:v>106.789</c:v>
                </c:pt>
                <c:pt idx="7">
                  <c:v>118.443</c:v>
                </c:pt>
                <c:pt idx="8">
                  <c:v>101.759</c:v>
                </c:pt>
                <c:pt idx="9">
                  <c:v>62.625</c:v>
                </c:pt>
              </c:numCache>
            </c:numRef>
          </c:val>
          <c:extLst>
            <c:ext xmlns:c16="http://schemas.microsoft.com/office/drawing/2014/chart" uri="{C3380CC4-5D6E-409C-BE32-E72D297353CC}">
              <c16:uniqueId val="{00000003-514D-4B07-9666-D5254F8FB8DB}"/>
            </c:ext>
          </c:extLst>
        </c:ser>
        <c:ser>
          <c:idx val="4"/>
          <c:order val="4"/>
          <c:spPr>
            <a:solidFill>
              <a:srgbClr val="3F93C1"/>
            </a:solidFill>
            <a:ln w="22225">
              <a:solidFill>
                <a:srgbClr val="3F93C1"/>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Tabelle1!$F$70:$F$79</c:f>
              <c:numCache>
                <c:formatCode>#\ ##0</c:formatCode>
                <c:ptCount val="10"/>
                <c:pt idx="0">
                  <c:v>14.611000000000001</c:v>
                </c:pt>
                <c:pt idx="1">
                  <c:v>40.22</c:v>
                </c:pt>
                <c:pt idx="2">
                  <c:v>85.537000000000006</c:v>
                </c:pt>
                <c:pt idx="3">
                  <c:v>89.959000000000003</c:v>
                </c:pt>
                <c:pt idx="4">
                  <c:v>80.947000000000003</c:v>
                </c:pt>
                <c:pt idx="5">
                  <c:v>82.498999999999995</c:v>
                </c:pt>
                <c:pt idx="6">
                  <c:v>103.792</c:v>
                </c:pt>
                <c:pt idx="7">
                  <c:v>119.35299999999999</c:v>
                </c:pt>
                <c:pt idx="8">
                  <c:v>104.214</c:v>
                </c:pt>
                <c:pt idx="9">
                  <c:v>64.965999999999994</c:v>
                </c:pt>
              </c:numCache>
            </c:numRef>
          </c:val>
          <c:extLst>
            <c:ext xmlns:c16="http://schemas.microsoft.com/office/drawing/2014/chart" uri="{C3380CC4-5D6E-409C-BE32-E72D297353CC}">
              <c16:uniqueId val="{00000004-514D-4B07-9666-D5254F8FB8DB}"/>
            </c:ext>
          </c:extLst>
        </c:ser>
        <c:ser>
          <c:idx val="5"/>
          <c:order val="5"/>
          <c:spPr>
            <a:solidFill>
              <a:srgbClr val="549FC8"/>
            </a:solidFill>
            <a:ln w="22225">
              <a:solidFill>
                <a:srgbClr val="549FC8"/>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Tabelle1!$G$70:$G$79</c:f>
              <c:numCache>
                <c:formatCode>#\ ##0</c:formatCode>
                <c:ptCount val="10"/>
                <c:pt idx="0">
                  <c:v>15.494999999999999</c:v>
                </c:pt>
                <c:pt idx="1">
                  <c:v>37.436</c:v>
                </c:pt>
                <c:pt idx="2">
                  <c:v>84.472999999999999</c:v>
                </c:pt>
                <c:pt idx="3">
                  <c:v>92.426000000000002</c:v>
                </c:pt>
                <c:pt idx="4">
                  <c:v>87.034000000000006</c:v>
                </c:pt>
                <c:pt idx="5">
                  <c:v>78.674999999999997</c:v>
                </c:pt>
                <c:pt idx="6">
                  <c:v>102.089</c:v>
                </c:pt>
                <c:pt idx="7">
                  <c:v>119.714</c:v>
                </c:pt>
                <c:pt idx="8">
                  <c:v>107.221</c:v>
                </c:pt>
                <c:pt idx="9">
                  <c:v>68.8</c:v>
                </c:pt>
              </c:numCache>
            </c:numRef>
          </c:val>
          <c:extLst>
            <c:ext xmlns:c16="http://schemas.microsoft.com/office/drawing/2014/chart" uri="{C3380CC4-5D6E-409C-BE32-E72D297353CC}">
              <c16:uniqueId val="{00000005-514D-4B07-9666-D5254F8FB8DB}"/>
            </c:ext>
          </c:extLst>
        </c:ser>
        <c:ser>
          <c:idx val="6"/>
          <c:order val="6"/>
          <c:spPr>
            <a:solidFill>
              <a:srgbClr val="71AFD1"/>
            </a:solidFill>
            <a:ln w="22225">
              <a:solidFill>
                <a:srgbClr val="71AFD1"/>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Tabelle1!$H$70:$H$79</c:f>
              <c:numCache>
                <c:formatCode>#\ ##0</c:formatCode>
                <c:ptCount val="10"/>
                <c:pt idx="0">
                  <c:v>16.364000000000001</c:v>
                </c:pt>
                <c:pt idx="1">
                  <c:v>39.262</c:v>
                </c:pt>
                <c:pt idx="2">
                  <c:v>79.215999999999994</c:v>
                </c:pt>
                <c:pt idx="3">
                  <c:v>95.108000000000004</c:v>
                </c:pt>
                <c:pt idx="4">
                  <c:v>91.968000000000004</c:v>
                </c:pt>
                <c:pt idx="5">
                  <c:v>76.494</c:v>
                </c:pt>
                <c:pt idx="6">
                  <c:v>101.34399999999999</c:v>
                </c:pt>
                <c:pt idx="7">
                  <c:v>117.66800000000001</c:v>
                </c:pt>
                <c:pt idx="8">
                  <c:v>111.31100000000001</c:v>
                </c:pt>
                <c:pt idx="9">
                  <c:v>72.992999999999995</c:v>
                </c:pt>
              </c:numCache>
            </c:numRef>
          </c:val>
          <c:extLst>
            <c:ext xmlns:c16="http://schemas.microsoft.com/office/drawing/2014/chart" uri="{C3380CC4-5D6E-409C-BE32-E72D297353CC}">
              <c16:uniqueId val="{00000006-514D-4B07-9666-D5254F8FB8DB}"/>
            </c:ext>
          </c:extLst>
        </c:ser>
        <c:ser>
          <c:idx val="7"/>
          <c:order val="7"/>
          <c:spPr>
            <a:solidFill>
              <a:srgbClr val="84BEDC"/>
            </a:solidFill>
            <a:ln w="22225">
              <a:solidFill>
                <a:srgbClr val="84BEDC"/>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Tabelle1!$I$70:$I$79</c:f>
              <c:numCache>
                <c:formatCode>#\ ##0</c:formatCode>
                <c:ptCount val="10"/>
                <c:pt idx="0">
                  <c:v>17.132999999999999</c:v>
                </c:pt>
                <c:pt idx="1">
                  <c:v>41.973999999999997</c:v>
                </c:pt>
                <c:pt idx="2">
                  <c:v>72.185000000000002</c:v>
                </c:pt>
                <c:pt idx="3">
                  <c:v>96.759</c:v>
                </c:pt>
                <c:pt idx="4">
                  <c:v>95.361000000000004</c:v>
                </c:pt>
                <c:pt idx="5">
                  <c:v>79.317999999999998</c:v>
                </c:pt>
                <c:pt idx="6">
                  <c:v>96.98</c:v>
                </c:pt>
                <c:pt idx="7">
                  <c:v>114.538</c:v>
                </c:pt>
                <c:pt idx="8">
                  <c:v>115.018</c:v>
                </c:pt>
                <c:pt idx="9">
                  <c:v>76.721000000000004</c:v>
                </c:pt>
              </c:numCache>
            </c:numRef>
          </c:val>
          <c:extLst>
            <c:ext xmlns:c16="http://schemas.microsoft.com/office/drawing/2014/chart" uri="{C3380CC4-5D6E-409C-BE32-E72D297353CC}">
              <c16:uniqueId val="{00000007-514D-4B07-9666-D5254F8FB8DB}"/>
            </c:ext>
          </c:extLst>
        </c:ser>
        <c:ser>
          <c:idx val="8"/>
          <c:order val="8"/>
          <c:spPr>
            <a:solidFill>
              <a:srgbClr val="9FC9E1"/>
            </a:solidFill>
            <a:ln w="22225">
              <a:solidFill>
                <a:srgbClr val="9FC9E1"/>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Tabelle1!$J$70:$J$79</c:f>
              <c:numCache>
                <c:formatCode>#\ ##0</c:formatCode>
                <c:ptCount val="10"/>
                <c:pt idx="0">
                  <c:v>17.565999999999999</c:v>
                </c:pt>
                <c:pt idx="1">
                  <c:v>44.808</c:v>
                </c:pt>
                <c:pt idx="2">
                  <c:v>64.575999999999993</c:v>
                </c:pt>
                <c:pt idx="3">
                  <c:v>97.546000000000006</c:v>
                </c:pt>
                <c:pt idx="4">
                  <c:v>97.850999999999999</c:v>
                </c:pt>
                <c:pt idx="5">
                  <c:v>82.590999999999994</c:v>
                </c:pt>
                <c:pt idx="6">
                  <c:v>92.185000000000002</c:v>
                </c:pt>
                <c:pt idx="7">
                  <c:v>110.376</c:v>
                </c:pt>
                <c:pt idx="8">
                  <c:v>117.455</c:v>
                </c:pt>
                <c:pt idx="9">
                  <c:v>79.816000000000003</c:v>
                </c:pt>
              </c:numCache>
            </c:numRef>
          </c:val>
          <c:extLst>
            <c:ext xmlns:c16="http://schemas.microsoft.com/office/drawing/2014/chart" uri="{C3380CC4-5D6E-409C-BE32-E72D297353CC}">
              <c16:uniqueId val="{00000008-514D-4B07-9666-D5254F8FB8DB}"/>
            </c:ext>
          </c:extLst>
        </c:ser>
        <c:ser>
          <c:idx val="9"/>
          <c:order val="9"/>
          <c:spPr>
            <a:solidFill>
              <a:srgbClr val="AFD2E7"/>
            </a:solidFill>
            <a:ln w="22225">
              <a:solidFill>
                <a:srgbClr val="AFD2E7"/>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Tabelle1!$K$70:$K$79</c:f>
              <c:numCache>
                <c:formatCode>#\ ##0</c:formatCode>
                <c:ptCount val="10"/>
                <c:pt idx="0">
                  <c:v>17.8</c:v>
                </c:pt>
                <c:pt idx="1">
                  <c:v>46.667000000000002</c:v>
                </c:pt>
                <c:pt idx="2">
                  <c:v>55.476999999999997</c:v>
                </c:pt>
                <c:pt idx="3">
                  <c:v>96.427000000000007</c:v>
                </c:pt>
                <c:pt idx="4">
                  <c:v>97.18</c:v>
                </c:pt>
                <c:pt idx="5">
                  <c:v>86.424000000000007</c:v>
                </c:pt>
                <c:pt idx="6">
                  <c:v>86.563999999999993</c:v>
                </c:pt>
                <c:pt idx="7">
                  <c:v>106.014</c:v>
                </c:pt>
                <c:pt idx="8">
                  <c:v>116.72799999999999</c:v>
                </c:pt>
                <c:pt idx="9">
                  <c:v>82.53</c:v>
                </c:pt>
              </c:numCache>
            </c:numRef>
          </c:val>
          <c:extLst>
            <c:ext xmlns:c16="http://schemas.microsoft.com/office/drawing/2014/chart" uri="{C3380CC4-5D6E-409C-BE32-E72D297353CC}">
              <c16:uniqueId val="{00000009-514D-4B07-9666-D5254F8FB8DB}"/>
            </c:ext>
          </c:extLst>
        </c:ser>
        <c:ser>
          <c:idx val="10"/>
          <c:order val="10"/>
          <c:tx>
            <c:strRef>
              <c:f>Tabelle1!$L$69</c:f>
              <c:strCache>
                <c:ptCount val="1"/>
                <c:pt idx="0">
                  <c:v>30.6.2021</c:v>
                </c:pt>
              </c:strCache>
            </c:strRef>
          </c:tx>
          <c:spPr>
            <a:solidFill>
              <a:srgbClr val="C2DCEC"/>
            </a:solidFill>
            <a:ln w="22225">
              <a:solidFill>
                <a:srgbClr val="C2DCEC"/>
              </a:solidFill>
              <a:miter lim="800000"/>
            </a:ln>
          </c:spPr>
          <c:invertIfNegative val="0"/>
          <c:cat>
            <c:strRef>
              <c:f>Tabelle1!$A$70:$A$79</c:f>
              <c:strCache>
                <c:ptCount val="10"/>
                <c:pt idx="0">
                  <c:v>unter 20 Jahre</c:v>
                </c:pt>
                <c:pt idx="1">
                  <c:v>20 bis unter 25 Jahre</c:v>
                </c:pt>
                <c:pt idx="2">
                  <c:v>25 bis unter 30 Jahre</c:v>
                </c:pt>
                <c:pt idx="3">
                  <c:v>30 bis unter 35 Jahre</c:v>
                </c:pt>
                <c:pt idx="4">
                  <c:v>35 bis unter 40 Jahre</c:v>
                </c:pt>
                <c:pt idx="5">
                  <c:v>40 bis unter 45 Jahre</c:v>
                </c:pt>
                <c:pt idx="6">
                  <c:v>45 bis unter 50 Jahre</c:v>
                </c:pt>
                <c:pt idx="7">
                  <c:v>50 bis unter 55 Jahre</c:v>
                </c:pt>
                <c:pt idx="8">
                  <c:v>55 bis unter 60 Jahre</c:v>
                </c:pt>
                <c:pt idx="9">
                  <c:v>60 Jahre und mehr</c:v>
                </c:pt>
              </c:strCache>
            </c:strRef>
          </c:cat>
          <c:val>
            <c:numRef>
              <c:f>Tabelle1!$L$70:$L$79</c:f>
              <c:numCache>
                <c:formatCode>#\ ##0</c:formatCode>
                <c:ptCount val="10"/>
                <c:pt idx="0">
                  <c:v>18.033000000000001</c:v>
                </c:pt>
                <c:pt idx="1">
                  <c:v>50.134</c:v>
                </c:pt>
                <c:pt idx="2">
                  <c:v>53.18</c:v>
                </c:pt>
                <c:pt idx="3">
                  <c:v>94.54</c:v>
                </c:pt>
                <c:pt idx="4">
                  <c:v>98.637</c:v>
                </c:pt>
                <c:pt idx="5">
                  <c:v>91.995999999999995</c:v>
                </c:pt>
                <c:pt idx="6">
                  <c:v>82.602999999999994</c:v>
                </c:pt>
                <c:pt idx="7">
                  <c:v>103.758</c:v>
                </c:pt>
                <c:pt idx="8">
                  <c:v>116.687</c:v>
                </c:pt>
                <c:pt idx="9">
                  <c:v>86.664000000000001</c:v>
                </c:pt>
              </c:numCache>
            </c:numRef>
          </c:val>
          <c:extLst>
            <c:ext xmlns:c16="http://schemas.microsoft.com/office/drawing/2014/chart" uri="{C3380CC4-5D6E-409C-BE32-E72D297353CC}">
              <c16:uniqueId val="{0000000A-514D-4B07-9666-D5254F8FB8DB}"/>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3751459125434627"/>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Tabelle1!$B$82</c:f>
              <c:strCache>
                <c:ptCount val="1"/>
                <c:pt idx="0">
                  <c:v>30.6.2011</c:v>
                </c:pt>
              </c:strCache>
            </c:strRef>
          </c:tx>
          <c:spPr>
            <a:solidFill>
              <a:srgbClr val="285F7D"/>
            </a:solidFill>
            <a:ln w="22225">
              <a:solidFill>
                <a:srgbClr val="285F7D"/>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Tabelle1!$B$83:$B$88</c:f>
              <c:numCache>
                <c:formatCode>#\ ##0</c:formatCode>
                <c:ptCount val="6"/>
                <c:pt idx="0">
                  <c:v>395.44299999999998</c:v>
                </c:pt>
                <c:pt idx="1">
                  <c:v>367.80799999999999</c:v>
                </c:pt>
                <c:pt idx="2">
                  <c:v>31.504999999999999</c:v>
                </c:pt>
                <c:pt idx="3">
                  <c:v>9.0549999999999997</c:v>
                </c:pt>
                <c:pt idx="4">
                  <c:v>583.34500000000003</c:v>
                </c:pt>
                <c:pt idx="5">
                  <c:v>169.68199999999999</c:v>
                </c:pt>
              </c:numCache>
            </c:numRef>
          </c:val>
          <c:extLst>
            <c:ext xmlns:c16="http://schemas.microsoft.com/office/drawing/2014/chart" uri="{C3380CC4-5D6E-409C-BE32-E72D297353CC}">
              <c16:uniqueId val="{00000000-2A18-4FEE-8510-56EF8CF85DC8}"/>
            </c:ext>
          </c:extLst>
        </c:ser>
        <c:ser>
          <c:idx val="1"/>
          <c:order val="1"/>
          <c:spPr>
            <a:solidFill>
              <a:srgbClr val="2D6C8B"/>
            </a:solidFill>
            <a:ln w="22225">
              <a:solidFill>
                <a:srgbClr val="2D6C8B"/>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Tabelle1!$C$83:$C$88</c:f>
              <c:numCache>
                <c:formatCode>#\ ##0</c:formatCode>
                <c:ptCount val="6"/>
                <c:pt idx="0">
                  <c:v>400.69200000000001</c:v>
                </c:pt>
                <c:pt idx="1">
                  <c:v>373.05700000000002</c:v>
                </c:pt>
                <c:pt idx="2">
                  <c:v>29.113</c:v>
                </c:pt>
                <c:pt idx="3">
                  <c:v>11.352</c:v>
                </c:pt>
                <c:pt idx="4">
                  <c:v>590.15300000000002</c:v>
                </c:pt>
                <c:pt idx="5">
                  <c:v>182.19300000000001</c:v>
                </c:pt>
              </c:numCache>
            </c:numRef>
          </c:val>
          <c:extLst>
            <c:ext xmlns:c16="http://schemas.microsoft.com/office/drawing/2014/chart" uri="{C3380CC4-5D6E-409C-BE32-E72D297353CC}">
              <c16:uniqueId val="{00000001-2A18-4FEE-8510-56EF8CF85DC8}"/>
            </c:ext>
          </c:extLst>
        </c:ser>
        <c:ser>
          <c:idx val="2"/>
          <c:order val="2"/>
          <c:spPr>
            <a:solidFill>
              <a:srgbClr val="33789F"/>
            </a:solidFill>
            <a:ln w="22225">
              <a:solidFill>
                <a:srgbClr val="33789F"/>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Tabelle1!$D$83:$D$88</c:f>
              <c:numCache>
                <c:formatCode>#\ ##0</c:formatCode>
                <c:ptCount val="6"/>
                <c:pt idx="0">
                  <c:v>399.53899999999999</c:v>
                </c:pt>
                <c:pt idx="1">
                  <c:v>374.48399999999998</c:v>
                </c:pt>
                <c:pt idx="2">
                  <c:v>26.876999999999999</c:v>
                </c:pt>
                <c:pt idx="3">
                  <c:v>13.145</c:v>
                </c:pt>
                <c:pt idx="4">
                  <c:v>588.43399999999997</c:v>
                </c:pt>
                <c:pt idx="5">
                  <c:v>183.577</c:v>
                </c:pt>
              </c:numCache>
            </c:numRef>
          </c:val>
          <c:extLst>
            <c:ext xmlns:c16="http://schemas.microsoft.com/office/drawing/2014/chart" uri="{C3380CC4-5D6E-409C-BE32-E72D297353CC}">
              <c16:uniqueId val="{00000002-2A18-4FEE-8510-56EF8CF85DC8}"/>
            </c:ext>
          </c:extLst>
        </c:ser>
        <c:ser>
          <c:idx val="3"/>
          <c:order val="3"/>
          <c:spPr>
            <a:solidFill>
              <a:srgbClr val="3883B0"/>
            </a:solidFill>
            <a:ln w="22225">
              <a:solidFill>
                <a:srgbClr val="3883B0"/>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Tabelle1!$E$83:$E$88</c:f>
              <c:numCache>
                <c:formatCode>#\ ##0</c:formatCode>
                <c:ptCount val="6"/>
                <c:pt idx="0">
                  <c:v>403.09899999999999</c:v>
                </c:pt>
                <c:pt idx="1">
                  <c:v>379.10300000000001</c:v>
                </c:pt>
                <c:pt idx="2">
                  <c:v>25.881</c:v>
                </c:pt>
                <c:pt idx="3">
                  <c:v>16.344000000000001</c:v>
                </c:pt>
                <c:pt idx="4">
                  <c:v>581.96199999999999</c:v>
                </c:pt>
                <c:pt idx="5">
                  <c:v>188.36799999999999</c:v>
                </c:pt>
              </c:numCache>
            </c:numRef>
          </c:val>
          <c:extLst>
            <c:ext xmlns:c16="http://schemas.microsoft.com/office/drawing/2014/chart" uri="{C3380CC4-5D6E-409C-BE32-E72D297353CC}">
              <c16:uniqueId val="{00000003-2A18-4FEE-8510-56EF8CF85DC8}"/>
            </c:ext>
          </c:extLst>
        </c:ser>
        <c:ser>
          <c:idx val="4"/>
          <c:order val="4"/>
          <c:spPr>
            <a:solidFill>
              <a:srgbClr val="3F93C1"/>
            </a:solidFill>
            <a:ln w="22225">
              <a:solidFill>
                <a:srgbClr val="3F93C1"/>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Tabelle1!$F$83:$F$88</c:f>
              <c:numCache>
                <c:formatCode>#\ ##0</c:formatCode>
                <c:ptCount val="6"/>
                <c:pt idx="0">
                  <c:v>403.05900000000003</c:v>
                </c:pt>
                <c:pt idx="1">
                  <c:v>383.03899999999999</c:v>
                </c:pt>
                <c:pt idx="2">
                  <c:v>24.9</c:v>
                </c:pt>
                <c:pt idx="3">
                  <c:v>20.623000000000001</c:v>
                </c:pt>
                <c:pt idx="4">
                  <c:v>588.95399999999995</c:v>
                </c:pt>
                <c:pt idx="5">
                  <c:v>196.571</c:v>
                </c:pt>
              </c:numCache>
            </c:numRef>
          </c:val>
          <c:extLst>
            <c:ext xmlns:c16="http://schemas.microsoft.com/office/drawing/2014/chart" uri="{C3380CC4-5D6E-409C-BE32-E72D297353CC}">
              <c16:uniqueId val="{00000004-2A18-4FEE-8510-56EF8CF85DC8}"/>
            </c:ext>
          </c:extLst>
        </c:ser>
        <c:ser>
          <c:idx val="5"/>
          <c:order val="5"/>
          <c:spPr>
            <a:solidFill>
              <a:srgbClr val="549FC8"/>
            </a:solidFill>
            <a:ln w="22225">
              <a:solidFill>
                <a:srgbClr val="549FC8"/>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Tabelle1!$G$83:$G$88</c:f>
              <c:numCache>
                <c:formatCode>#\ ##0</c:formatCode>
                <c:ptCount val="6"/>
                <c:pt idx="0">
                  <c:v>407.51799999999997</c:v>
                </c:pt>
                <c:pt idx="1">
                  <c:v>385.84500000000003</c:v>
                </c:pt>
                <c:pt idx="2">
                  <c:v>23.652999999999999</c:v>
                </c:pt>
                <c:pt idx="3">
                  <c:v>25.69</c:v>
                </c:pt>
                <c:pt idx="4">
                  <c:v>587.94399999999996</c:v>
                </c:pt>
                <c:pt idx="5">
                  <c:v>205.38900000000001</c:v>
                </c:pt>
              </c:numCache>
            </c:numRef>
          </c:val>
          <c:extLst>
            <c:ext xmlns:c16="http://schemas.microsoft.com/office/drawing/2014/chart" uri="{C3380CC4-5D6E-409C-BE32-E72D297353CC}">
              <c16:uniqueId val="{00000005-2A18-4FEE-8510-56EF8CF85DC8}"/>
            </c:ext>
          </c:extLst>
        </c:ser>
        <c:ser>
          <c:idx val="6"/>
          <c:order val="6"/>
          <c:spPr>
            <a:solidFill>
              <a:srgbClr val="71AFD1"/>
            </a:solidFill>
            <a:ln w="22225">
              <a:solidFill>
                <a:srgbClr val="71AFD1"/>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Tabelle1!$H$83:$H$88</c:f>
              <c:numCache>
                <c:formatCode>#\ ##0</c:formatCode>
                <c:ptCount val="6"/>
                <c:pt idx="0">
                  <c:v>412.26100000000002</c:v>
                </c:pt>
                <c:pt idx="1">
                  <c:v>389.46699999999998</c:v>
                </c:pt>
                <c:pt idx="2">
                  <c:v>23.811</c:v>
                </c:pt>
                <c:pt idx="3">
                  <c:v>31.91</c:v>
                </c:pt>
                <c:pt idx="4">
                  <c:v>588.03599999999994</c:v>
                </c:pt>
                <c:pt idx="5">
                  <c:v>213.69200000000001</c:v>
                </c:pt>
              </c:numCache>
            </c:numRef>
          </c:val>
          <c:extLst>
            <c:ext xmlns:c16="http://schemas.microsoft.com/office/drawing/2014/chart" uri="{C3380CC4-5D6E-409C-BE32-E72D297353CC}">
              <c16:uniqueId val="{00000006-2A18-4FEE-8510-56EF8CF85DC8}"/>
            </c:ext>
          </c:extLst>
        </c:ser>
        <c:ser>
          <c:idx val="7"/>
          <c:order val="7"/>
          <c:spPr>
            <a:solidFill>
              <a:srgbClr val="84BEDC"/>
            </a:solidFill>
            <a:ln w="22225">
              <a:solidFill>
                <a:srgbClr val="84BEDC"/>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Tabelle1!$I$83:$I$88</c:f>
              <c:numCache>
                <c:formatCode>#\ ##0</c:formatCode>
                <c:ptCount val="6"/>
                <c:pt idx="0">
                  <c:v>417.15600000000001</c:v>
                </c:pt>
                <c:pt idx="1">
                  <c:v>388.83100000000002</c:v>
                </c:pt>
                <c:pt idx="2">
                  <c:v>24.111999999999998</c:v>
                </c:pt>
                <c:pt idx="3">
                  <c:v>39.924999999999997</c:v>
                </c:pt>
                <c:pt idx="4">
                  <c:v>587.07899999999995</c:v>
                </c:pt>
                <c:pt idx="5">
                  <c:v>218.90799999999999</c:v>
                </c:pt>
              </c:numCache>
            </c:numRef>
          </c:val>
          <c:extLst>
            <c:ext xmlns:c16="http://schemas.microsoft.com/office/drawing/2014/chart" uri="{C3380CC4-5D6E-409C-BE32-E72D297353CC}">
              <c16:uniqueId val="{00000007-2A18-4FEE-8510-56EF8CF85DC8}"/>
            </c:ext>
          </c:extLst>
        </c:ser>
        <c:ser>
          <c:idx val="8"/>
          <c:order val="8"/>
          <c:spPr>
            <a:solidFill>
              <a:srgbClr val="9FC9E1"/>
            </a:solidFill>
            <a:ln w="22225">
              <a:solidFill>
                <a:srgbClr val="9FC9E1"/>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Tabelle1!$J$83:$J$88</c:f>
              <c:numCache>
                <c:formatCode>#\ ##0</c:formatCode>
                <c:ptCount val="6"/>
                <c:pt idx="0">
                  <c:v>416.83600000000001</c:v>
                </c:pt>
                <c:pt idx="1">
                  <c:v>387.93400000000003</c:v>
                </c:pt>
                <c:pt idx="2">
                  <c:v>25.466000000000001</c:v>
                </c:pt>
                <c:pt idx="3">
                  <c:v>44.442999999999998</c:v>
                </c:pt>
                <c:pt idx="4">
                  <c:v>581.13699999999994</c:v>
                </c:pt>
                <c:pt idx="5">
                  <c:v>223.63300000000001</c:v>
                </c:pt>
              </c:numCache>
            </c:numRef>
          </c:val>
          <c:extLst>
            <c:ext xmlns:c16="http://schemas.microsoft.com/office/drawing/2014/chart" uri="{C3380CC4-5D6E-409C-BE32-E72D297353CC}">
              <c16:uniqueId val="{00000008-2A18-4FEE-8510-56EF8CF85DC8}"/>
            </c:ext>
          </c:extLst>
        </c:ser>
        <c:ser>
          <c:idx val="9"/>
          <c:order val="9"/>
          <c:spPr>
            <a:solidFill>
              <a:srgbClr val="AFD2E7"/>
            </a:solidFill>
            <a:ln w="22225">
              <a:solidFill>
                <a:srgbClr val="AFD2E7"/>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Tabelle1!$K$83:$K$88</c:f>
              <c:numCache>
                <c:formatCode>#\ ##0</c:formatCode>
                <c:ptCount val="6"/>
                <c:pt idx="0">
                  <c:v>409.47300000000001</c:v>
                </c:pt>
                <c:pt idx="1">
                  <c:v>382.33800000000002</c:v>
                </c:pt>
                <c:pt idx="2">
                  <c:v>27.6</c:v>
                </c:pt>
                <c:pt idx="3">
                  <c:v>46.097999999999999</c:v>
                </c:pt>
                <c:pt idx="4">
                  <c:v>567.16099999999994</c:v>
                </c:pt>
                <c:pt idx="5">
                  <c:v>224.65</c:v>
                </c:pt>
              </c:numCache>
            </c:numRef>
          </c:val>
          <c:extLst>
            <c:ext xmlns:c16="http://schemas.microsoft.com/office/drawing/2014/chart" uri="{C3380CC4-5D6E-409C-BE32-E72D297353CC}">
              <c16:uniqueId val="{00000009-2A18-4FEE-8510-56EF8CF85DC8}"/>
            </c:ext>
          </c:extLst>
        </c:ser>
        <c:ser>
          <c:idx val="10"/>
          <c:order val="10"/>
          <c:tx>
            <c:strRef>
              <c:f>Tabelle1!$L$82</c:f>
              <c:strCache>
                <c:ptCount val="1"/>
                <c:pt idx="0">
                  <c:v>30.6.2021</c:v>
                </c:pt>
              </c:strCache>
            </c:strRef>
          </c:tx>
          <c:spPr>
            <a:solidFill>
              <a:srgbClr val="C2DCEC"/>
            </a:solidFill>
            <a:ln w="22225">
              <a:solidFill>
                <a:srgbClr val="C2DCEC"/>
              </a:solidFill>
              <a:miter lim="800000"/>
            </a:ln>
          </c:spPr>
          <c:invertIfNegative val="0"/>
          <c:cat>
            <c:strRef>
              <c:f>Tabelle1!$A$83:$A$88</c:f>
              <c:strCache>
                <c:ptCount val="6"/>
                <c:pt idx="0">
                  <c:v>Männer</c:v>
                </c:pt>
                <c:pt idx="1">
                  <c:v>Frauen</c:v>
                </c:pt>
                <c:pt idx="2">
                  <c:v>Auszubildende</c:v>
                </c:pt>
                <c:pt idx="3">
                  <c:v>Ausländische Beschäftigte</c:v>
                </c:pt>
                <c:pt idx="4">
                  <c:v>Vollzeitbeschäftigte</c:v>
                </c:pt>
                <c:pt idx="5">
                  <c:v>Teilzeitbeschäftigte</c:v>
                </c:pt>
              </c:strCache>
            </c:strRef>
          </c:cat>
          <c:val>
            <c:numRef>
              <c:f>Tabelle1!$L$83:$L$88</c:f>
              <c:numCache>
                <c:formatCode>#\ ##0</c:formatCode>
                <c:ptCount val="6"/>
                <c:pt idx="0">
                  <c:v>413.83499999999998</c:v>
                </c:pt>
                <c:pt idx="1">
                  <c:v>382.39699999999999</c:v>
                </c:pt>
                <c:pt idx="2">
                  <c:v>27.236999999999998</c:v>
                </c:pt>
                <c:pt idx="3">
                  <c:v>53.329000000000001</c:v>
                </c:pt>
                <c:pt idx="4">
                  <c:v>567.37</c:v>
                </c:pt>
                <c:pt idx="5">
                  <c:v>228.86199999999999</c:v>
                </c:pt>
              </c:numCache>
            </c:numRef>
          </c:val>
          <c:extLst>
            <c:ext xmlns:c16="http://schemas.microsoft.com/office/drawing/2014/chart" uri="{C3380CC4-5D6E-409C-BE32-E72D297353CC}">
              <c16:uniqueId val="{0000000A-2A18-4FEE-8510-56EF8CF85DC8}"/>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75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3751459125434627"/>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478387427783158"/>
          <c:y val="5.6513364400878459E-2"/>
          <c:w val="0.63725195845597904"/>
          <c:h val="0.33898824104518521"/>
        </c:manualLayout>
      </c:layout>
      <c:barChart>
        <c:barDir val="bar"/>
        <c:grouping val="clustered"/>
        <c:varyColors val="0"/>
        <c:ser>
          <c:idx val="0"/>
          <c:order val="0"/>
          <c:tx>
            <c:strRef>
              <c:f>Tabelle1!$B$94</c:f>
              <c:strCache>
                <c:ptCount val="1"/>
                <c:pt idx="0">
                  <c:v>30.6.2011</c:v>
                </c:pt>
              </c:strCache>
            </c:strRef>
          </c:tx>
          <c:spPr>
            <a:solidFill>
              <a:srgbClr val="285F7D"/>
            </a:solidFill>
            <a:ln w="22225">
              <a:solidFill>
                <a:srgbClr val="285F7D"/>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Tabelle1!$B$95:$B$110</c15:sqref>
                  </c15:fullRef>
                </c:ext>
              </c:extLst>
              <c:f>(Tabelle1!$B$97,Tabelle1!$B$100,Tabelle1!$B$103,Tabelle1!$B$108:$B$110)</c:f>
              <c:numCache>
                <c:formatCode>#\ ##0</c:formatCode>
                <c:ptCount val="6"/>
                <c:pt idx="0">
                  <c:v>14.02</c:v>
                </c:pt>
                <c:pt idx="1">
                  <c:v>25.988</c:v>
                </c:pt>
                <c:pt idx="2">
                  <c:v>35.637999999999998</c:v>
                </c:pt>
                <c:pt idx="3">
                  <c:v>19.975000000000001</c:v>
                </c:pt>
                <c:pt idx="4">
                  <c:v>9.3439999999999994</c:v>
                </c:pt>
                <c:pt idx="5">
                  <c:v>23.984999999999999</c:v>
                </c:pt>
              </c:numCache>
            </c:numRef>
          </c:val>
          <c:extLst>
            <c:ext xmlns:c16="http://schemas.microsoft.com/office/drawing/2014/chart" uri="{C3380CC4-5D6E-409C-BE32-E72D297353CC}">
              <c16:uniqueId val="{00000000-514D-4B07-9666-D5254F8FB8DB}"/>
            </c:ext>
          </c:extLst>
        </c:ser>
        <c:ser>
          <c:idx val="1"/>
          <c:order val="1"/>
          <c:tx>
            <c:strRef>
              <c:f>Tabelle1!$C$94</c:f>
              <c:strCache>
                <c:ptCount val="1"/>
                <c:pt idx="0">
                  <c:v>30.6.2012</c:v>
                </c:pt>
              </c:strCache>
            </c:strRef>
          </c:tx>
          <c:spPr>
            <a:solidFill>
              <a:srgbClr val="2D6C8B"/>
            </a:solidFill>
            <a:ln w="22225">
              <a:solidFill>
                <a:srgbClr val="2D6C8B"/>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Tabelle1!$C$95:$C$110</c15:sqref>
                  </c15:fullRef>
                </c:ext>
              </c:extLst>
              <c:f>(Tabelle1!$C$97,Tabelle1!$C$100,Tabelle1!$C$103,Tabelle1!$C$108:$C$110)</c:f>
              <c:numCache>
                <c:formatCode>#\ ##0</c:formatCode>
                <c:ptCount val="6"/>
                <c:pt idx="0">
                  <c:v>14.074999999999999</c:v>
                </c:pt>
                <c:pt idx="1">
                  <c:v>25.515000000000001</c:v>
                </c:pt>
                <c:pt idx="2">
                  <c:v>35.457999999999998</c:v>
                </c:pt>
                <c:pt idx="3">
                  <c:v>19.667999999999999</c:v>
                </c:pt>
                <c:pt idx="4">
                  <c:v>8.9979999999999993</c:v>
                </c:pt>
                <c:pt idx="5">
                  <c:v>24.086000000000002</c:v>
                </c:pt>
              </c:numCache>
            </c:numRef>
          </c:val>
          <c:extLst>
            <c:ext xmlns:c16="http://schemas.microsoft.com/office/drawing/2014/chart" uri="{C3380CC4-5D6E-409C-BE32-E72D297353CC}">
              <c16:uniqueId val="{00000001-514D-4B07-9666-D5254F8FB8DB}"/>
            </c:ext>
          </c:extLst>
        </c:ser>
        <c:ser>
          <c:idx val="2"/>
          <c:order val="2"/>
          <c:tx>
            <c:strRef>
              <c:f>Tabelle1!$D$94</c:f>
              <c:strCache>
                <c:ptCount val="1"/>
                <c:pt idx="0">
                  <c:v>30.6.2013</c:v>
                </c:pt>
              </c:strCache>
            </c:strRef>
          </c:tx>
          <c:spPr>
            <a:solidFill>
              <a:srgbClr val="33789F"/>
            </a:solidFill>
            <a:ln w="22225">
              <a:solidFill>
                <a:srgbClr val="33789F"/>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Tabelle1!$D$95:$D$110</c15:sqref>
                  </c15:fullRef>
                </c:ext>
              </c:extLst>
              <c:f>(Tabelle1!$D$97,Tabelle1!$D$100,Tabelle1!$D$103,Tabelle1!$D$108:$D$110)</c:f>
              <c:numCache>
                <c:formatCode>#\ ##0</c:formatCode>
                <c:ptCount val="6"/>
                <c:pt idx="0">
                  <c:v>13.76</c:v>
                </c:pt>
                <c:pt idx="1">
                  <c:v>24.995000000000001</c:v>
                </c:pt>
                <c:pt idx="2">
                  <c:v>34.743000000000002</c:v>
                </c:pt>
                <c:pt idx="3">
                  <c:v>19.579999999999998</c:v>
                </c:pt>
                <c:pt idx="4">
                  <c:v>8.9009999999999998</c:v>
                </c:pt>
                <c:pt idx="5">
                  <c:v>23.753</c:v>
                </c:pt>
              </c:numCache>
            </c:numRef>
          </c:val>
          <c:extLst>
            <c:ext xmlns:c16="http://schemas.microsoft.com/office/drawing/2014/chart" uri="{C3380CC4-5D6E-409C-BE32-E72D297353CC}">
              <c16:uniqueId val="{00000002-514D-4B07-9666-D5254F8FB8DB}"/>
            </c:ext>
          </c:extLst>
        </c:ser>
        <c:ser>
          <c:idx val="3"/>
          <c:order val="3"/>
          <c:tx>
            <c:strRef>
              <c:f>Tabelle1!$E$94</c:f>
              <c:strCache>
                <c:ptCount val="1"/>
                <c:pt idx="0">
                  <c:v>30.6.2014</c:v>
                </c:pt>
              </c:strCache>
            </c:strRef>
          </c:tx>
          <c:spPr>
            <a:solidFill>
              <a:srgbClr val="3883B0"/>
            </a:solidFill>
            <a:ln w="22225">
              <a:solidFill>
                <a:srgbClr val="3883B0"/>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Tabelle1!$E$95:$E$110</c15:sqref>
                  </c15:fullRef>
                </c:ext>
              </c:extLst>
              <c:f>(Tabelle1!$E$97,Tabelle1!$E$100,Tabelle1!$E$103,Tabelle1!$E$108:$E$110)</c:f>
              <c:numCache>
                <c:formatCode>#\ ##0</c:formatCode>
                <c:ptCount val="6"/>
                <c:pt idx="0">
                  <c:v>13.564</c:v>
                </c:pt>
                <c:pt idx="1">
                  <c:v>24.221</c:v>
                </c:pt>
                <c:pt idx="2">
                  <c:v>34.305</c:v>
                </c:pt>
                <c:pt idx="3">
                  <c:v>19.847999999999999</c:v>
                </c:pt>
                <c:pt idx="4">
                  <c:v>8.6880000000000006</c:v>
                </c:pt>
                <c:pt idx="5">
                  <c:v>23.542999999999999</c:v>
                </c:pt>
              </c:numCache>
            </c:numRef>
          </c:val>
          <c:extLst>
            <c:ext xmlns:c16="http://schemas.microsoft.com/office/drawing/2014/chart" uri="{C3380CC4-5D6E-409C-BE32-E72D297353CC}">
              <c16:uniqueId val="{00000003-514D-4B07-9666-D5254F8FB8DB}"/>
            </c:ext>
          </c:extLst>
        </c:ser>
        <c:ser>
          <c:idx val="4"/>
          <c:order val="4"/>
          <c:tx>
            <c:strRef>
              <c:f>Tabelle1!$F$94</c:f>
              <c:strCache>
                <c:ptCount val="1"/>
                <c:pt idx="0">
                  <c:v>30.6.2015</c:v>
                </c:pt>
              </c:strCache>
            </c:strRef>
          </c:tx>
          <c:spPr>
            <a:solidFill>
              <a:srgbClr val="3F93C1"/>
            </a:solidFill>
            <a:ln w="22225">
              <a:solidFill>
                <a:srgbClr val="3F93C1"/>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Tabelle1!$F$95:$F$110</c15:sqref>
                  </c15:fullRef>
                </c:ext>
              </c:extLst>
              <c:f>(Tabelle1!$F$97,Tabelle1!$F$100,Tabelle1!$F$103,Tabelle1!$F$108:$F$110)</c:f>
              <c:numCache>
                <c:formatCode>#\ ##0</c:formatCode>
                <c:ptCount val="6"/>
                <c:pt idx="0">
                  <c:v>13.669</c:v>
                </c:pt>
                <c:pt idx="1">
                  <c:v>23.446000000000002</c:v>
                </c:pt>
                <c:pt idx="2">
                  <c:v>34.152000000000001</c:v>
                </c:pt>
                <c:pt idx="3">
                  <c:v>20.297000000000001</c:v>
                </c:pt>
                <c:pt idx="4">
                  <c:v>8.9019999999999992</c:v>
                </c:pt>
                <c:pt idx="5">
                  <c:v>23.561</c:v>
                </c:pt>
              </c:numCache>
            </c:numRef>
          </c:val>
          <c:extLst>
            <c:ext xmlns:c16="http://schemas.microsoft.com/office/drawing/2014/chart" uri="{C3380CC4-5D6E-409C-BE32-E72D297353CC}">
              <c16:uniqueId val="{00000004-514D-4B07-9666-D5254F8FB8DB}"/>
            </c:ext>
          </c:extLst>
        </c:ser>
        <c:ser>
          <c:idx val="5"/>
          <c:order val="5"/>
          <c:tx>
            <c:strRef>
              <c:f>Tabelle1!$G$94</c:f>
              <c:strCache>
                <c:ptCount val="1"/>
                <c:pt idx="0">
                  <c:v>30.6.2016</c:v>
                </c:pt>
              </c:strCache>
            </c:strRef>
          </c:tx>
          <c:spPr>
            <a:solidFill>
              <a:srgbClr val="549FC8"/>
            </a:solidFill>
            <a:ln w="22225">
              <a:solidFill>
                <a:srgbClr val="549FC8"/>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Tabelle1!$G$95:$G$110</c15:sqref>
                  </c15:fullRef>
                </c:ext>
              </c:extLst>
              <c:f>(Tabelle1!$G$97,Tabelle1!$G$100,Tabelle1!$G$103,Tabelle1!$G$108:$G$110)</c:f>
              <c:numCache>
                <c:formatCode>#\ ##0</c:formatCode>
                <c:ptCount val="6"/>
                <c:pt idx="0">
                  <c:v>13.801</c:v>
                </c:pt>
                <c:pt idx="1">
                  <c:v>22.971</c:v>
                </c:pt>
                <c:pt idx="2">
                  <c:v>34.225999999999999</c:v>
                </c:pt>
                <c:pt idx="3">
                  <c:v>20.677</c:v>
                </c:pt>
                <c:pt idx="4">
                  <c:v>9.4789999999999992</c:v>
                </c:pt>
                <c:pt idx="5">
                  <c:v>24.034000000000002</c:v>
                </c:pt>
              </c:numCache>
            </c:numRef>
          </c:val>
          <c:extLst>
            <c:ext xmlns:c16="http://schemas.microsoft.com/office/drawing/2014/chart" uri="{C3380CC4-5D6E-409C-BE32-E72D297353CC}">
              <c16:uniqueId val="{00000005-514D-4B07-9666-D5254F8FB8DB}"/>
            </c:ext>
          </c:extLst>
        </c:ser>
        <c:ser>
          <c:idx val="6"/>
          <c:order val="6"/>
          <c:tx>
            <c:strRef>
              <c:f>Tabelle1!$H$94</c:f>
              <c:strCache>
                <c:ptCount val="1"/>
                <c:pt idx="0">
                  <c:v>30.6.2017</c:v>
                </c:pt>
              </c:strCache>
            </c:strRef>
          </c:tx>
          <c:spPr>
            <a:solidFill>
              <a:srgbClr val="71AFD1"/>
            </a:solidFill>
            <a:ln w="22225">
              <a:solidFill>
                <a:srgbClr val="71AFD1"/>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Tabelle1!$H$95:$H$110</c15:sqref>
                  </c15:fullRef>
                </c:ext>
              </c:extLst>
              <c:f>(Tabelle1!$H$97,Tabelle1!$H$100,Tabelle1!$H$103,Tabelle1!$H$108:$H$110)</c:f>
              <c:numCache>
                <c:formatCode>#\ ##0</c:formatCode>
                <c:ptCount val="6"/>
                <c:pt idx="0">
                  <c:v>13.827</c:v>
                </c:pt>
                <c:pt idx="1">
                  <c:v>22.491</c:v>
                </c:pt>
                <c:pt idx="2">
                  <c:v>34.197000000000003</c:v>
                </c:pt>
                <c:pt idx="3">
                  <c:v>20.879000000000001</c:v>
                </c:pt>
                <c:pt idx="4">
                  <c:v>9.4190000000000005</c:v>
                </c:pt>
                <c:pt idx="5">
                  <c:v>24.333000000000002</c:v>
                </c:pt>
              </c:numCache>
            </c:numRef>
          </c:val>
          <c:extLst>
            <c:ext xmlns:c16="http://schemas.microsoft.com/office/drawing/2014/chart" uri="{C3380CC4-5D6E-409C-BE32-E72D297353CC}">
              <c16:uniqueId val="{00000006-514D-4B07-9666-D5254F8FB8DB}"/>
            </c:ext>
          </c:extLst>
        </c:ser>
        <c:ser>
          <c:idx val="7"/>
          <c:order val="7"/>
          <c:tx>
            <c:strRef>
              <c:f>Tabelle1!$I$94</c:f>
              <c:strCache>
                <c:ptCount val="1"/>
                <c:pt idx="0">
                  <c:v>30.6.2018</c:v>
                </c:pt>
              </c:strCache>
            </c:strRef>
          </c:tx>
          <c:spPr>
            <a:solidFill>
              <a:srgbClr val="84BEDC"/>
            </a:solidFill>
            <a:ln w="22225">
              <a:solidFill>
                <a:srgbClr val="84BEDC"/>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Tabelle1!$I$95:$I$110</c15:sqref>
                  </c15:fullRef>
                </c:ext>
              </c:extLst>
              <c:f>(Tabelle1!$I$97,Tabelle1!$I$100,Tabelle1!$I$103,Tabelle1!$I$108:$I$110)</c:f>
              <c:numCache>
                <c:formatCode>#\ ##0</c:formatCode>
                <c:ptCount val="6"/>
                <c:pt idx="0">
                  <c:v>13.747999999999999</c:v>
                </c:pt>
                <c:pt idx="1">
                  <c:v>22.212</c:v>
                </c:pt>
                <c:pt idx="2">
                  <c:v>34.000999999999998</c:v>
                </c:pt>
                <c:pt idx="3">
                  <c:v>21.742999999999999</c:v>
                </c:pt>
                <c:pt idx="4">
                  <c:v>9.5790000000000006</c:v>
                </c:pt>
                <c:pt idx="5">
                  <c:v>23.943999999999999</c:v>
                </c:pt>
              </c:numCache>
            </c:numRef>
          </c:val>
          <c:extLst>
            <c:ext xmlns:c16="http://schemas.microsoft.com/office/drawing/2014/chart" uri="{C3380CC4-5D6E-409C-BE32-E72D297353CC}">
              <c16:uniqueId val="{00000007-514D-4B07-9666-D5254F8FB8DB}"/>
            </c:ext>
          </c:extLst>
        </c:ser>
        <c:ser>
          <c:idx val="8"/>
          <c:order val="8"/>
          <c:tx>
            <c:strRef>
              <c:f>Tabelle1!$J$94</c:f>
              <c:strCache>
                <c:ptCount val="1"/>
                <c:pt idx="0">
                  <c:v>30.6.2019</c:v>
                </c:pt>
              </c:strCache>
            </c:strRef>
          </c:tx>
          <c:spPr>
            <a:solidFill>
              <a:srgbClr val="9FC9E1"/>
            </a:solidFill>
            <a:ln w="22225">
              <a:solidFill>
                <a:srgbClr val="9FC9E1"/>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Tabelle1!$J$95:$J$110</c15:sqref>
                  </c15:fullRef>
                </c:ext>
              </c:extLst>
              <c:f>(Tabelle1!$J$97,Tabelle1!$J$100,Tabelle1!$J$103,Tabelle1!$J$108:$J$110)</c:f>
              <c:numCache>
                <c:formatCode>#\ ##0</c:formatCode>
                <c:ptCount val="6"/>
                <c:pt idx="0">
                  <c:v>13.756</c:v>
                </c:pt>
                <c:pt idx="1">
                  <c:v>20.971</c:v>
                </c:pt>
                <c:pt idx="2">
                  <c:v>34.073999999999998</c:v>
                </c:pt>
                <c:pt idx="3">
                  <c:v>21.802</c:v>
                </c:pt>
                <c:pt idx="4">
                  <c:v>9.58</c:v>
                </c:pt>
                <c:pt idx="5">
                  <c:v>23.771000000000001</c:v>
                </c:pt>
              </c:numCache>
            </c:numRef>
          </c:val>
          <c:extLst>
            <c:ext xmlns:c16="http://schemas.microsoft.com/office/drawing/2014/chart" uri="{C3380CC4-5D6E-409C-BE32-E72D297353CC}">
              <c16:uniqueId val="{00000008-514D-4B07-9666-D5254F8FB8DB}"/>
            </c:ext>
          </c:extLst>
        </c:ser>
        <c:ser>
          <c:idx val="9"/>
          <c:order val="9"/>
          <c:tx>
            <c:strRef>
              <c:f>Tabelle1!$K$94</c:f>
              <c:strCache>
                <c:ptCount val="1"/>
                <c:pt idx="0">
                  <c:v>30.6.2020</c:v>
                </c:pt>
              </c:strCache>
            </c:strRef>
          </c:tx>
          <c:spPr>
            <a:solidFill>
              <a:srgbClr val="AFD2E7"/>
            </a:solidFill>
            <a:ln w="22225">
              <a:solidFill>
                <a:srgbClr val="AFD2E7"/>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Tabelle1!$K$95:$K$110</c15:sqref>
                  </c15:fullRef>
                </c:ext>
              </c:extLst>
              <c:f>(Tabelle1!$K$97,Tabelle1!$K$100,Tabelle1!$K$103,Tabelle1!$K$108:$K$110)</c:f>
              <c:numCache>
                <c:formatCode>#\ ##0</c:formatCode>
                <c:ptCount val="6"/>
                <c:pt idx="0">
                  <c:v>13.467000000000001</c:v>
                </c:pt>
                <c:pt idx="1">
                  <c:v>21.271999999999998</c:v>
                </c:pt>
                <c:pt idx="2">
                  <c:v>33.323</c:v>
                </c:pt>
                <c:pt idx="3">
                  <c:v>21.628</c:v>
                </c:pt>
                <c:pt idx="4">
                  <c:v>9.3089999999999993</c:v>
                </c:pt>
                <c:pt idx="5">
                  <c:v>23.043999999999997</c:v>
                </c:pt>
              </c:numCache>
            </c:numRef>
          </c:val>
          <c:extLst>
            <c:ext xmlns:c16="http://schemas.microsoft.com/office/drawing/2014/chart" uri="{C3380CC4-5D6E-409C-BE32-E72D297353CC}">
              <c16:uniqueId val="{00000009-514D-4B07-9666-D5254F8FB8DB}"/>
            </c:ext>
          </c:extLst>
        </c:ser>
        <c:ser>
          <c:idx val="10"/>
          <c:order val="10"/>
          <c:tx>
            <c:strRef>
              <c:f>Tabelle1!$L$94</c:f>
              <c:strCache>
                <c:ptCount val="1"/>
                <c:pt idx="0">
                  <c:v>30.6.2021</c:v>
                </c:pt>
              </c:strCache>
            </c:strRef>
          </c:tx>
          <c:spPr>
            <a:solidFill>
              <a:srgbClr val="C2DCEC"/>
            </a:solidFill>
            <a:ln w="22225">
              <a:solidFill>
                <a:srgbClr val="C2DCEC"/>
              </a:solidFill>
              <a:miter lim="800000"/>
            </a:ln>
          </c:spPr>
          <c:invertIfNegative val="0"/>
          <c:cat>
            <c:strRef>
              <c:extLst>
                <c:ext xmlns:c15="http://schemas.microsoft.com/office/drawing/2012/chart" uri="{02D57815-91ED-43cb-92C2-25804820EDAC}">
                  <c15:fullRef>
                    <c15:sqref>Tabelle1!$A$95:$A$110</c15:sqref>
                  </c15:fullRef>
                </c:ext>
              </c:extLst>
              <c:f>(Tabelle1!$A$97,Tabelle1!$A$100,Tabelle1!$A$103,Tabelle1!$A$108:$A$110)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Tabelle1!$L$95:$L$110</c15:sqref>
                  </c15:fullRef>
                </c:ext>
              </c:extLst>
              <c:f>(Tabelle1!$L$97,Tabelle1!$L$100,Tabelle1!$L$103,Tabelle1!$L$108:$L$110)</c:f>
              <c:numCache>
                <c:formatCode>#\ ##0</c:formatCode>
                <c:ptCount val="6"/>
                <c:pt idx="0">
                  <c:v>13.824</c:v>
                </c:pt>
                <c:pt idx="1">
                  <c:v>21.015000000000001</c:v>
                </c:pt>
                <c:pt idx="2">
                  <c:v>33.493000000000002</c:v>
                </c:pt>
                <c:pt idx="3">
                  <c:v>22.183</c:v>
                </c:pt>
                <c:pt idx="4">
                  <c:v>9.4459999999999997</c:v>
                </c:pt>
                <c:pt idx="5">
                  <c:v>24.393000000000001</c:v>
                </c:pt>
              </c:numCache>
            </c:numRef>
          </c:val>
          <c:extLst>
            <c:ext xmlns:c16="http://schemas.microsoft.com/office/drawing/2014/chart" uri="{C3380CC4-5D6E-409C-BE32-E72D297353CC}">
              <c16:uniqueId val="{0000000A-514D-4B07-9666-D5254F8FB8DB}"/>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4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1322477105222527"/>
          <c:y val="0.43367705309748705"/>
          <c:w val="0.37601617916147301"/>
          <c:h val="4.5410573678290211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071762061128136"/>
          <c:y val="0.10012320105172041"/>
          <c:w val="0.64922198315224888"/>
          <c:h val="0.67904860178657012"/>
        </c:manualLayout>
      </c:layout>
      <c:barChart>
        <c:barDir val="bar"/>
        <c:grouping val="clustered"/>
        <c:varyColors val="0"/>
        <c:ser>
          <c:idx val="0"/>
          <c:order val="0"/>
          <c:tx>
            <c:strRef>
              <c:f>Tabelle1!$B$114</c:f>
              <c:strCache>
                <c:ptCount val="1"/>
                <c:pt idx="0">
                  <c:v>30.6.2011</c:v>
                </c:pt>
              </c:strCache>
            </c:strRef>
          </c:tx>
          <c:spPr>
            <a:solidFill>
              <a:srgbClr val="285F7D"/>
            </a:solidFill>
            <a:ln w="22225">
              <a:solidFill>
                <a:srgbClr val="285F7D"/>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Tabelle1!$B$115:$B$130</c15:sqref>
                  </c15:fullRef>
                </c:ext>
              </c:extLst>
              <c:f>(Tabelle1!$B$117,Tabelle1!$B$120,Tabelle1!$B$123,Tabelle1!$B$128:$B$130)</c:f>
              <c:numCache>
                <c:formatCode>#\ ##0</c:formatCode>
                <c:ptCount val="6"/>
                <c:pt idx="0">
                  <c:v>3.113</c:v>
                </c:pt>
                <c:pt idx="1">
                  <c:v>5.14</c:v>
                </c:pt>
                <c:pt idx="2">
                  <c:v>7.4690000000000003</c:v>
                </c:pt>
                <c:pt idx="3">
                  <c:v>15.327999999999999</c:v>
                </c:pt>
                <c:pt idx="4">
                  <c:v>12.584</c:v>
                </c:pt>
                <c:pt idx="5">
                  <c:v>9.0239999999999991</c:v>
                </c:pt>
              </c:numCache>
            </c:numRef>
          </c:val>
          <c:extLst>
            <c:ext xmlns:c16="http://schemas.microsoft.com/office/drawing/2014/chart" uri="{C3380CC4-5D6E-409C-BE32-E72D297353CC}">
              <c16:uniqueId val="{00000000-9FA5-4C52-A46A-AF5277BE8A91}"/>
            </c:ext>
          </c:extLst>
        </c:ser>
        <c:ser>
          <c:idx val="1"/>
          <c:order val="1"/>
          <c:tx>
            <c:strRef>
              <c:f>Tabelle1!$C$114</c:f>
              <c:strCache>
                <c:ptCount val="1"/>
                <c:pt idx="0">
                  <c:v>30.6.2012</c:v>
                </c:pt>
              </c:strCache>
            </c:strRef>
          </c:tx>
          <c:spPr>
            <a:solidFill>
              <a:srgbClr val="2D6C8B"/>
            </a:solidFill>
            <a:ln w="22225">
              <a:solidFill>
                <a:srgbClr val="2D6C8B"/>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Tabelle1!$C$115:$C$130</c15:sqref>
                  </c15:fullRef>
                </c:ext>
              </c:extLst>
              <c:f>(Tabelle1!$C$117,Tabelle1!$C$120,Tabelle1!$C$123,Tabelle1!$C$128:$C$130)</c:f>
              <c:numCache>
                <c:formatCode>#\ ##0</c:formatCode>
                <c:ptCount val="6"/>
                <c:pt idx="0">
                  <c:v>3.3420000000000001</c:v>
                </c:pt>
                <c:pt idx="1">
                  <c:v>5.3789999999999996</c:v>
                </c:pt>
                <c:pt idx="2">
                  <c:v>7.77</c:v>
                </c:pt>
                <c:pt idx="3">
                  <c:v>15.779</c:v>
                </c:pt>
                <c:pt idx="4">
                  <c:v>13.085000000000001</c:v>
                </c:pt>
                <c:pt idx="5">
                  <c:v>9.9320000000000004</c:v>
                </c:pt>
              </c:numCache>
            </c:numRef>
          </c:val>
          <c:extLst>
            <c:ext xmlns:c16="http://schemas.microsoft.com/office/drawing/2014/chart" uri="{C3380CC4-5D6E-409C-BE32-E72D297353CC}">
              <c16:uniqueId val="{00000001-9FA5-4C52-A46A-AF5277BE8A91}"/>
            </c:ext>
          </c:extLst>
        </c:ser>
        <c:ser>
          <c:idx val="2"/>
          <c:order val="2"/>
          <c:tx>
            <c:strRef>
              <c:f>Tabelle1!$D$114</c:f>
              <c:strCache>
                <c:ptCount val="1"/>
                <c:pt idx="0">
                  <c:v>30.6.2013</c:v>
                </c:pt>
              </c:strCache>
            </c:strRef>
          </c:tx>
          <c:spPr>
            <a:solidFill>
              <a:srgbClr val="33789F"/>
            </a:solidFill>
            <a:ln w="22225">
              <a:solidFill>
                <a:srgbClr val="33789F"/>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Tabelle1!$D$115:$D$130</c15:sqref>
                  </c15:fullRef>
                </c:ext>
              </c:extLst>
              <c:f>(Tabelle1!$D$117,Tabelle1!$D$120,Tabelle1!$D$123,Tabelle1!$D$128:$D$130)</c:f>
              <c:numCache>
                <c:formatCode>#\ ##0</c:formatCode>
                <c:ptCount val="6"/>
                <c:pt idx="0">
                  <c:v>3.4369999999999998</c:v>
                </c:pt>
                <c:pt idx="1">
                  <c:v>5.649</c:v>
                </c:pt>
                <c:pt idx="2">
                  <c:v>8.125</c:v>
                </c:pt>
                <c:pt idx="3">
                  <c:v>15.791</c:v>
                </c:pt>
                <c:pt idx="4">
                  <c:v>13.292999999999999</c:v>
                </c:pt>
                <c:pt idx="5">
                  <c:v>10.190999999999999</c:v>
                </c:pt>
              </c:numCache>
            </c:numRef>
          </c:val>
          <c:extLst>
            <c:ext xmlns:c16="http://schemas.microsoft.com/office/drawing/2014/chart" uri="{C3380CC4-5D6E-409C-BE32-E72D297353CC}">
              <c16:uniqueId val="{00000002-9FA5-4C52-A46A-AF5277BE8A91}"/>
            </c:ext>
          </c:extLst>
        </c:ser>
        <c:ser>
          <c:idx val="3"/>
          <c:order val="3"/>
          <c:tx>
            <c:strRef>
              <c:f>Tabelle1!$E$114</c:f>
              <c:strCache>
                <c:ptCount val="1"/>
                <c:pt idx="0">
                  <c:v>30.6.2014</c:v>
                </c:pt>
              </c:strCache>
            </c:strRef>
          </c:tx>
          <c:spPr>
            <a:solidFill>
              <a:srgbClr val="3883B0"/>
            </a:solidFill>
            <a:ln w="22225">
              <a:solidFill>
                <a:srgbClr val="3883B0"/>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Tabelle1!$E$115:$E$130</c15:sqref>
                  </c15:fullRef>
                </c:ext>
              </c:extLst>
              <c:f>(Tabelle1!$E$117,Tabelle1!$E$120,Tabelle1!$E$123,Tabelle1!$E$128:$E$130)</c:f>
              <c:numCache>
                <c:formatCode>#\ ##0</c:formatCode>
                <c:ptCount val="6"/>
                <c:pt idx="0">
                  <c:v>3.7320000000000002</c:v>
                </c:pt>
                <c:pt idx="1">
                  <c:v>5.9420000000000002</c:v>
                </c:pt>
                <c:pt idx="2">
                  <c:v>8.6489999999999991</c:v>
                </c:pt>
                <c:pt idx="3">
                  <c:v>16.181000000000001</c:v>
                </c:pt>
                <c:pt idx="4">
                  <c:v>13.781000000000001</c:v>
                </c:pt>
                <c:pt idx="5">
                  <c:v>10.634000000000002</c:v>
                </c:pt>
              </c:numCache>
            </c:numRef>
          </c:val>
          <c:extLst>
            <c:ext xmlns:c16="http://schemas.microsoft.com/office/drawing/2014/chart" uri="{C3380CC4-5D6E-409C-BE32-E72D297353CC}">
              <c16:uniqueId val="{00000003-9FA5-4C52-A46A-AF5277BE8A91}"/>
            </c:ext>
          </c:extLst>
        </c:ser>
        <c:ser>
          <c:idx val="4"/>
          <c:order val="4"/>
          <c:tx>
            <c:strRef>
              <c:f>Tabelle1!$F$114</c:f>
              <c:strCache>
                <c:ptCount val="1"/>
                <c:pt idx="0">
                  <c:v>30.6.2015</c:v>
                </c:pt>
              </c:strCache>
            </c:strRef>
          </c:tx>
          <c:spPr>
            <a:solidFill>
              <a:srgbClr val="3F93C1"/>
            </a:solidFill>
            <a:ln w="22225">
              <a:solidFill>
                <a:srgbClr val="3F93C1"/>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Tabelle1!$F$115:$F$130</c15:sqref>
                  </c15:fullRef>
                </c:ext>
              </c:extLst>
              <c:f>(Tabelle1!$F$117,Tabelle1!$F$120,Tabelle1!$F$123,Tabelle1!$F$128:$F$130)</c:f>
              <c:numCache>
                <c:formatCode>#\ ##0</c:formatCode>
                <c:ptCount val="6"/>
                <c:pt idx="0">
                  <c:v>4.0549999999999997</c:v>
                </c:pt>
                <c:pt idx="1">
                  <c:v>6.5890000000000004</c:v>
                </c:pt>
                <c:pt idx="2">
                  <c:v>9.0559999999999992</c:v>
                </c:pt>
                <c:pt idx="3">
                  <c:v>16.722000000000001</c:v>
                </c:pt>
                <c:pt idx="4">
                  <c:v>14.115</c:v>
                </c:pt>
                <c:pt idx="5">
                  <c:v>11.385999999999999</c:v>
                </c:pt>
              </c:numCache>
            </c:numRef>
          </c:val>
          <c:extLst>
            <c:ext xmlns:c16="http://schemas.microsoft.com/office/drawing/2014/chart" uri="{C3380CC4-5D6E-409C-BE32-E72D297353CC}">
              <c16:uniqueId val="{00000004-9FA5-4C52-A46A-AF5277BE8A91}"/>
            </c:ext>
          </c:extLst>
        </c:ser>
        <c:ser>
          <c:idx val="5"/>
          <c:order val="5"/>
          <c:tx>
            <c:strRef>
              <c:f>Tabelle1!$G$114</c:f>
              <c:strCache>
                <c:ptCount val="1"/>
                <c:pt idx="0">
                  <c:v>30.6.2016</c:v>
                </c:pt>
              </c:strCache>
            </c:strRef>
          </c:tx>
          <c:spPr>
            <a:solidFill>
              <a:srgbClr val="549FC8"/>
            </a:solidFill>
            <a:ln w="22225">
              <a:solidFill>
                <a:srgbClr val="549FC8"/>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Tabelle1!$G$115:$G$130</c15:sqref>
                  </c15:fullRef>
                </c:ext>
              </c:extLst>
              <c:f>(Tabelle1!$G$117,Tabelle1!$G$120,Tabelle1!$G$123,Tabelle1!$G$128:$G$130)</c:f>
              <c:numCache>
                <c:formatCode>#\ ##0</c:formatCode>
                <c:ptCount val="6"/>
                <c:pt idx="0">
                  <c:v>4.4480000000000004</c:v>
                </c:pt>
                <c:pt idx="1">
                  <c:v>6.9180000000000001</c:v>
                </c:pt>
                <c:pt idx="2">
                  <c:v>9.7799999999999994</c:v>
                </c:pt>
                <c:pt idx="3">
                  <c:v>16.928000000000001</c:v>
                </c:pt>
                <c:pt idx="4">
                  <c:v>14.385999999999999</c:v>
                </c:pt>
                <c:pt idx="5">
                  <c:v>12.361999999999998</c:v>
                </c:pt>
              </c:numCache>
            </c:numRef>
          </c:val>
          <c:extLst>
            <c:ext xmlns:c16="http://schemas.microsoft.com/office/drawing/2014/chart" uri="{C3380CC4-5D6E-409C-BE32-E72D297353CC}">
              <c16:uniqueId val="{00000005-9FA5-4C52-A46A-AF5277BE8A91}"/>
            </c:ext>
          </c:extLst>
        </c:ser>
        <c:ser>
          <c:idx val="6"/>
          <c:order val="6"/>
          <c:tx>
            <c:strRef>
              <c:f>Tabelle1!$H$114</c:f>
              <c:strCache>
                <c:ptCount val="1"/>
                <c:pt idx="0">
                  <c:v>30.6.2017</c:v>
                </c:pt>
              </c:strCache>
            </c:strRef>
          </c:tx>
          <c:spPr>
            <a:solidFill>
              <a:srgbClr val="71AFD1"/>
            </a:solidFill>
            <a:ln w="22225">
              <a:solidFill>
                <a:srgbClr val="71AFD1"/>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Tabelle1!$H$115:$H$130</c15:sqref>
                  </c15:fullRef>
                </c:ext>
              </c:extLst>
              <c:f>(Tabelle1!$H$117,Tabelle1!$H$120,Tabelle1!$H$123,Tabelle1!$H$128:$H$130)</c:f>
              <c:numCache>
                <c:formatCode>#\ ##0</c:formatCode>
                <c:ptCount val="6"/>
                <c:pt idx="0">
                  <c:v>4.51</c:v>
                </c:pt>
                <c:pt idx="1">
                  <c:v>6.9450000000000003</c:v>
                </c:pt>
                <c:pt idx="2">
                  <c:v>9.8190000000000008</c:v>
                </c:pt>
                <c:pt idx="3">
                  <c:v>17.166</c:v>
                </c:pt>
                <c:pt idx="4">
                  <c:v>14.771000000000001</c:v>
                </c:pt>
                <c:pt idx="5">
                  <c:v>12.435</c:v>
                </c:pt>
              </c:numCache>
            </c:numRef>
          </c:val>
          <c:extLst>
            <c:ext xmlns:c16="http://schemas.microsoft.com/office/drawing/2014/chart" uri="{C3380CC4-5D6E-409C-BE32-E72D297353CC}">
              <c16:uniqueId val="{00000006-9FA5-4C52-A46A-AF5277BE8A91}"/>
            </c:ext>
          </c:extLst>
        </c:ser>
        <c:ser>
          <c:idx val="7"/>
          <c:order val="7"/>
          <c:tx>
            <c:strRef>
              <c:f>Tabelle1!$I$114</c:f>
              <c:strCache>
                <c:ptCount val="1"/>
                <c:pt idx="0">
                  <c:v>30.6.2018</c:v>
                </c:pt>
              </c:strCache>
            </c:strRef>
          </c:tx>
          <c:spPr>
            <a:solidFill>
              <a:srgbClr val="84BEDC"/>
            </a:solidFill>
            <a:ln w="22225">
              <a:solidFill>
                <a:srgbClr val="84BEDC"/>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Tabelle1!$I$115:$I$130</c15:sqref>
                  </c15:fullRef>
                </c:ext>
              </c:extLst>
              <c:f>(Tabelle1!$I$117,Tabelle1!$I$120,Tabelle1!$I$123,Tabelle1!$I$128:$I$130)</c:f>
              <c:numCache>
                <c:formatCode>#\ ##0</c:formatCode>
                <c:ptCount val="6"/>
                <c:pt idx="0">
                  <c:v>4.6769999999999996</c:v>
                </c:pt>
                <c:pt idx="1">
                  <c:v>7.1120000000000001</c:v>
                </c:pt>
                <c:pt idx="2">
                  <c:v>9.68</c:v>
                </c:pt>
                <c:pt idx="3">
                  <c:v>16.923999999999999</c:v>
                </c:pt>
                <c:pt idx="4">
                  <c:v>14.51</c:v>
                </c:pt>
                <c:pt idx="5">
                  <c:v>12.052</c:v>
                </c:pt>
              </c:numCache>
            </c:numRef>
          </c:val>
          <c:extLst>
            <c:ext xmlns:c16="http://schemas.microsoft.com/office/drawing/2014/chart" uri="{C3380CC4-5D6E-409C-BE32-E72D297353CC}">
              <c16:uniqueId val="{00000007-9FA5-4C52-A46A-AF5277BE8A91}"/>
            </c:ext>
          </c:extLst>
        </c:ser>
        <c:ser>
          <c:idx val="8"/>
          <c:order val="8"/>
          <c:tx>
            <c:strRef>
              <c:f>Tabelle1!$J$114</c:f>
              <c:strCache>
                <c:ptCount val="1"/>
                <c:pt idx="0">
                  <c:v>30.6.2019</c:v>
                </c:pt>
              </c:strCache>
            </c:strRef>
          </c:tx>
          <c:spPr>
            <a:solidFill>
              <a:srgbClr val="9FC9E1"/>
            </a:solidFill>
            <a:ln w="22225">
              <a:solidFill>
                <a:srgbClr val="9FC9E1"/>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Tabelle1!$J$115:$J$130</c15:sqref>
                  </c15:fullRef>
                </c:ext>
              </c:extLst>
              <c:f>(Tabelle1!$J$117,Tabelle1!$J$120,Tabelle1!$J$123,Tabelle1!$J$128:$J$130)</c:f>
              <c:numCache>
                <c:formatCode>#\ ##0</c:formatCode>
                <c:ptCount val="6"/>
                <c:pt idx="0">
                  <c:v>4.53</c:v>
                </c:pt>
                <c:pt idx="1">
                  <c:v>7.1040000000000001</c:v>
                </c:pt>
                <c:pt idx="2">
                  <c:v>9.6189999999999998</c:v>
                </c:pt>
                <c:pt idx="3">
                  <c:v>16.82</c:v>
                </c:pt>
                <c:pt idx="4">
                  <c:v>14.252000000000001</c:v>
                </c:pt>
                <c:pt idx="5">
                  <c:v>11.577999999999999</c:v>
                </c:pt>
              </c:numCache>
            </c:numRef>
          </c:val>
          <c:extLst>
            <c:ext xmlns:c16="http://schemas.microsoft.com/office/drawing/2014/chart" uri="{C3380CC4-5D6E-409C-BE32-E72D297353CC}">
              <c16:uniqueId val="{00000008-9FA5-4C52-A46A-AF5277BE8A91}"/>
            </c:ext>
          </c:extLst>
        </c:ser>
        <c:ser>
          <c:idx val="9"/>
          <c:order val="9"/>
          <c:tx>
            <c:strRef>
              <c:f>Tabelle1!$K$114</c:f>
              <c:strCache>
                <c:ptCount val="1"/>
                <c:pt idx="0">
                  <c:v>30.6.2020</c:v>
                </c:pt>
              </c:strCache>
            </c:strRef>
          </c:tx>
          <c:spPr>
            <a:solidFill>
              <a:srgbClr val="AFD2E7"/>
            </a:solidFill>
            <a:ln w="22225">
              <a:solidFill>
                <a:srgbClr val="AFD2E7"/>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Tabelle1!$K$115:$K$130</c15:sqref>
                  </c15:fullRef>
                </c:ext>
              </c:extLst>
              <c:f>(Tabelle1!$K$117,Tabelle1!$K$120,Tabelle1!$K$123,Tabelle1!$K$128:$K$130)</c:f>
              <c:numCache>
                <c:formatCode>#\ ##0</c:formatCode>
                <c:ptCount val="6"/>
                <c:pt idx="0">
                  <c:v>4.5579999999999998</c:v>
                </c:pt>
                <c:pt idx="1">
                  <c:v>7.0410000000000004</c:v>
                </c:pt>
                <c:pt idx="2">
                  <c:v>9.4629999999999992</c:v>
                </c:pt>
                <c:pt idx="3">
                  <c:v>16.669</c:v>
                </c:pt>
                <c:pt idx="4">
                  <c:v>14.019</c:v>
                </c:pt>
                <c:pt idx="5">
                  <c:v>11.458999999999998</c:v>
                </c:pt>
              </c:numCache>
            </c:numRef>
          </c:val>
          <c:extLst>
            <c:ext xmlns:c16="http://schemas.microsoft.com/office/drawing/2014/chart" uri="{C3380CC4-5D6E-409C-BE32-E72D297353CC}">
              <c16:uniqueId val="{00000009-9FA5-4C52-A46A-AF5277BE8A91}"/>
            </c:ext>
          </c:extLst>
        </c:ser>
        <c:ser>
          <c:idx val="10"/>
          <c:order val="10"/>
          <c:tx>
            <c:strRef>
              <c:f>Tabelle1!$L$114</c:f>
              <c:strCache>
                <c:ptCount val="1"/>
                <c:pt idx="0">
                  <c:v>30.6.2021</c:v>
                </c:pt>
              </c:strCache>
            </c:strRef>
          </c:tx>
          <c:spPr>
            <a:solidFill>
              <a:srgbClr val="C2DCEC"/>
            </a:solidFill>
            <a:ln w="22225">
              <a:solidFill>
                <a:srgbClr val="C2DCEC"/>
              </a:solidFill>
              <a:miter lim="800000"/>
            </a:ln>
          </c:spPr>
          <c:invertIfNegative val="0"/>
          <c:cat>
            <c:strRef>
              <c:extLst>
                <c:ext xmlns:c15="http://schemas.microsoft.com/office/drawing/2012/chart" uri="{02D57815-91ED-43cb-92C2-25804820EDAC}">
                  <c15:fullRef>
                    <c15:sqref>Tabelle1!$A$115:$A$130</c15:sqref>
                  </c15:fullRef>
                </c:ext>
              </c:extLst>
              <c:f>(Tabelle1!$A$117,Tabelle1!$A$120,Tabelle1!$A$123,Tabelle1!$A$128:$A$130)</c:f>
              <c:strCache>
                <c:ptCount val="6"/>
                <c:pt idx="0">
                  <c:v>Niedersachsen</c:v>
                </c:pt>
                <c:pt idx="1">
                  <c:v>Hessen</c:v>
                </c:pt>
                <c:pt idx="2">
                  <c:v>Bayern</c:v>
                </c:pt>
                <c:pt idx="3">
                  <c:v>Sachsen</c:v>
                </c:pt>
                <c:pt idx="4">
                  <c:v>Sachsen-Anhalt</c:v>
                </c:pt>
                <c:pt idx="5">
                  <c:v>übrige Bundesländer</c:v>
                </c:pt>
              </c:strCache>
            </c:strRef>
          </c:cat>
          <c:val>
            <c:numRef>
              <c:extLst>
                <c:ext xmlns:c15="http://schemas.microsoft.com/office/drawing/2012/chart" uri="{02D57815-91ED-43cb-92C2-25804820EDAC}">
                  <c15:fullRef>
                    <c15:sqref>Tabelle1!$L$115:$L$130</c15:sqref>
                  </c15:fullRef>
                </c:ext>
              </c:extLst>
              <c:f>(Tabelle1!$L$117,Tabelle1!$L$120,Tabelle1!$L$123,Tabelle1!$L$128:$L$130)</c:f>
              <c:numCache>
                <c:formatCode>#\ ##0</c:formatCode>
                <c:ptCount val="6"/>
                <c:pt idx="0">
                  <c:v>4.7750000000000004</c:v>
                </c:pt>
                <c:pt idx="1">
                  <c:v>7.516</c:v>
                </c:pt>
                <c:pt idx="2">
                  <c:v>9.8840000000000003</c:v>
                </c:pt>
                <c:pt idx="3">
                  <c:v>17.256</c:v>
                </c:pt>
                <c:pt idx="4">
                  <c:v>14.305999999999999</c:v>
                </c:pt>
                <c:pt idx="5">
                  <c:v>12.747</c:v>
                </c:pt>
              </c:numCache>
            </c:numRef>
          </c:val>
          <c:extLst>
            <c:ext xmlns:c16="http://schemas.microsoft.com/office/drawing/2014/chart" uri="{C3380CC4-5D6E-409C-BE32-E72D297353CC}">
              <c16:uniqueId val="{0000000A-9FA5-4C52-A46A-AF5277BE8A9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4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0451375636768122"/>
          <c:y val="0.87670152111253696"/>
          <c:w val="0.39551646980782751"/>
          <c:h val="5.589982582627156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Tabelle1!$B$2</c:f>
              <c:strCache>
                <c:ptCount val="1"/>
                <c:pt idx="0">
                  <c:v>30.6.2011</c:v>
                </c:pt>
              </c:strCache>
            </c:strRef>
          </c:tx>
          <c:spPr>
            <a:solidFill>
              <a:srgbClr val="285F7D"/>
            </a:solidFill>
            <a:ln w="22225" cap="sq">
              <a:solidFill>
                <a:srgbClr val="285F7D"/>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(Tabelle1!$B$3:$B$10,Tabelle1!$B$11:$B$14)</c:f>
              <c:numCache>
                <c:formatCode>#\ ##0</c:formatCode>
                <c:ptCount val="12"/>
                <c:pt idx="0">
                  <c:v>100.884</c:v>
                </c:pt>
                <c:pt idx="1">
                  <c:v>36.656999999999996</c:v>
                </c:pt>
                <c:pt idx="2">
                  <c:v>50.603999999999999</c:v>
                </c:pt>
                <c:pt idx="3">
                  <c:v>15.988</c:v>
                </c:pt>
                <c:pt idx="4">
                  <c:v>23.19</c:v>
                </c:pt>
                <c:pt idx="5">
                  <c:v>22.981999999999999</c:v>
                </c:pt>
                <c:pt idx="7">
                  <c:v>33.366999999999997</c:v>
                </c:pt>
                <c:pt idx="8">
                  <c:v>27.991</c:v>
                </c:pt>
                <c:pt idx="9">
                  <c:v>39.045999999999999</c:v>
                </c:pt>
                <c:pt idx="10">
                  <c:v>32.6</c:v>
                </c:pt>
                <c:pt idx="11">
                  <c:v>19.908000000000001</c:v>
                </c:pt>
              </c:numCache>
            </c:numRef>
          </c:val>
          <c:extLst>
            <c:ext xmlns:c16="http://schemas.microsoft.com/office/drawing/2014/chart" uri="{C3380CC4-5D6E-409C-BE32-E72D297353CC}">
              <c16:uniqueId val="{00000000-6FF3-401C-8789-A5C49327A28A}"/>
            </c:ext>
          </c:extLst>
        </c:ser>
        <c:ser>
          <c:idx val="1"/>
          <c:order val="1"/>
          <c:spPr>
            <a:solidFill>
              <a:srgbClr val="2D6C8B"/>
            </a:solidFill>
            <a:ln w="22225" cap="sq">
              <a:solidFill>
                <a:srgbClr val="2D6C8B"/>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(Tabelle1!$C$3:$C$10,Tabelle1!$C$11:$C$14)</c:f>
              <c:numCache>
                <c:formatCode>#\ ##0</c:formatCode>
                <c:ptCount val="12"/>
                <c:pt idx="0">
                  <c:v>100.131</c:v>
                </c:pt>
                <c:pt idx="1">
                  <c:v>36.445999999999998</c:v>
                </c:pt>
                <c:pt idx="2">
                  <c:v>51.603000000000002</c:v>
                </c:pt>
                <c:pt idx="3">
                  <c:v>15.792</c:v>
                </c:pt>
                <c:pt idx="4">
                  <c:v>23.37</c:v>
                </c:pt>
                <c:pt idx="5">
                  <c:v>23.469000000000001</c:v>
                </c:pt>
                <c:pt idx="7">
                  <c:v>34.301000000000002</c:v>
                </c:pt>
                <c:pt idx="8">
                  <c:v>28.809000000000001</c:v>
                </c:pt>
                <c:pt idx="9">
                  <c:v>40.567999999999998</c:v>
                </c:pt>
                <c:pt idx="10">
                  <c:v>33.140999999999998</c:v>
                </c:pt>
                <c:pt idx="11">
                  <c:v>20.271000000000001</c:v>
                </c:pt>
              </c:numCache>
            </c:numRef>
          </c:val>
          <c:extLst>
            <c:ext xmlns:c16="http://schemas.microsoft.com/office/drawing/2014/chart" uri="{C3380CC4-5D6E-409C-BE32-E72D297353CC}">
              <c16:uniqueId val="{00000001-6FF3-401C-8789-A5C49327A28A}"/>
            </c:ext>
          </c:extLst>
        </c:ser>
        <c:ser>
          <c:idx val="2"/>
          <c:order val="2"/>
          <c:spPr>
            <a:solidFill>
              <a:srgbClr val="33789F"/>
            </a:solidFill>
            <a:ln w="22225" cap="sq">
              <a:solidFill>
                <a:srgbClr val="33789F"/>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(Tabelle1!$D$3:$D$10,Tabelle1!$D$11:$D$14)</c:f>
              <c:numCache>
                <c:formatCode>#\ ##0</c:formatCode>
                <c:ptCount val="12"/>
                <c:pt idx="0">
                  <c:v>101.474</c:v>
                </c:pt>
                <c:pt idx="1">
                  <c:v>36.063000000000002</c:v>
                </c:pt>
                <c:pt idx="2">
                  <c:v>51.582000000000001</c:v>
                </c:pt>
                <c:pt idx="3">
                  <c:v>15.586</c:v>
                </c:pt>
                <c:pt idx="4">
                  <c:v>23.321000000000002</c:v>
                </c:pt>
                <c:pt idx="5">
                  <c:v>22.236000000000001</c:v>
                </c:pt>
                <c:pt idx="7">
                  <c:v>34.881999999999998</c:v>
                </c:pt>
                <c:pt idx="8">
                  <c:v>28.902999999999999</c:v>
                </c:pt>
                <c:pt idx="9">
                  <c:v>40.433999999999997</c:v>
                </c:pt>
                <c:pt idx="10">
                  <c:v>33.86</c:v>
                </c:pt>
                <c:pt idx="11">
                  <c:v>20.309000000000001</c:v>
                </c:pt>
              </c:numCache>
            </c:numRef>
          </c:val>
          <c:extLst>
            <c:ext xmlns:c16="http://schemas.microsoft.com/office/drawing/2014/chart" uri="{C3380CC4-5D6E-409C-BE32-E72D297353CC}">
              <c16:uniqueId val="{00000002-6FF3-401C-8789-A5C49327A28A}"/>
            </c:ext>
          </c:extLst>
        </c:ser>
        <c:ser>
          <c:idx val="3"/>
          <c:order val="3"/>
          <c:spPr>
            <a:solidFill>
              <a:srgbClr val="3883B0"/>
            </a:solidFill>
            <a:ln w="22225" cap="sq">
              <a:solidFill>
                <a:srgbClr val="3883B0"/>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(Tabelle1!$E$3:$E$10,Tabelle1!$E$11:$E$14)</c:f>
              <c:numCache>
                <c:formatCode>#\ ##0</c:formatCode>
                <c:ptCount val="12"/>
                <c:pt idx="0">
                  <c:v>102.526</c:v>
                </c:pt>
                <c:pt idx="1">
                  <c:v>36.366999999999997</c:v>
                </c:pt>
                <c:pt idx="2">
                  <c:v>52.994</c:v>
                </c:pt>
                <c:pt idx="3">
                  <c:v>15.52</c:v>
                </c:pt>
                <c:pt idx="4">
                  <c:v>23.516999999999999</c:v>
                </c:pt>
                <c:pt idx="5">
                  <c:v>23.123000000000001</c:v>
                </c:pt>
                <c:pt idx="7">
                  <c:v>35.317</c:v>
                </c:pt>
                <c:pt idx="8">
                  <c:v>29.478999999999999</c:v>
                </c:pt>
                <c:pt idx="9">
                  <c:v>40.345999999999997</c:v>
                </c:pt>
                <c:pt idx="10">
                  <c:v>34.65</c:v>
                </c:pt>
                <c:pt idx="11">
                  <c:v>20.436</c:v>
                </c:pt>
              </c:numCache>
            </c:numRef>
          </c:val>
          <c:extLst>
            <c:ext xmlns:c16="http://schemas.microsoft.com/office/drawing/2014/chart" uri="{C3380CC4-5D6E-409C-BE32-E72D297353CC}">
              <c16:uniqueId val="{00000003-6FF3-401C-8789-A5C49327A28A}"/>
            </c:ext>
          </c:extLst>
        </c:ser>
        <c:ser>
          <c:idx val="4"/>
          <c:order val="4"/>
          <c:spPr>
            <a:solidFill>
              <a:srgbClr val="3F93C1"/>
            </a:solidFill>
            <a:ln w="22225" cap="sq">
              <a:solidFill>
                <a:srgbClr val="3F93C1"/>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(Tabelle1!$F$3:$F$10,Tabelle1!$F$11:$F$14)</c:f>
              <c:numCache>
                <c:formatCode>#\ ##0</c:formatCode>
                <c:ptCount val="12"/>
                <c:pt idx="0">
                  <c:v>104.43</c:v>
                </c:pt>
                <c:pt idx="1">
                  <c:v>35.960999999999999</c:v>
                </c:pt>
                <c:pt idx="2">
                  <c:v>53.85</c:v>
                </c:pt>
                <c:pt idx="3">
                  <c:v>15.773999999999999</c:v>
                </c:pt>
                <c:pt idx="4">
                  <c:v>23.643000000000001</c:v>
                </c:pt>
                <c:pt idx="5">
                  <c:v>23.937999999999999</c:v>
                </c:pt>
                <c:pt idx="7">
                  <c:v>35.350999999999999</c:v>
                </c:pt>
                <c:pt idx="8">
                  <c:v>29.805</c:v>
                </c:pt>
                <c:pt idx="9">
                  <c:v>40.770000000000003</c:v>
                </c:pt>
                <c:pt idx="10">
                  <c:v>34.78</c:v>
                </c:pt>
                <c:pt idx="11">
                  <c:v>20.684000000000001</c:v>
                </c:pt>
              </c:numCache>
            </c:numRef>
          </c:val>
          <c:extLst>
            <c:ext xmlns:c16="http://schemas.microsoft.com/office/drawing/2014/chart" uri="{C3380CC4-5D6E-409C-BE32-E72D297353CC}">
              <c16:uniqueId val="{00000004-6FF3-401C-8789-A5C49327A28A}"/>
            </c:ext>
          </c:extLst>
        </c:ser>
        <c:ser>
          <c:idx val="5"/>
          <c:order val="5"/>
          <c:spPr>
            <a:solidFill>
              <a:srgbClr val="549FC8"/>
            </a:solidFill>
            <a:ln w="22225" cap="sq">
              <a:solidFill>
                <a:srgbClr val="549FC8"/>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(Tabelle1!$G$3:$G$10,Tabelle1!$G$11:$G$14)</c:f>
              <c:numCache>
                <c:formatCode>#\ ##0</c:formatCode>
                <c:ptCount val="12"/>
                <c:pt idx="0">
                  <c:v>106.744</c:v>
                </c:pt>
                <c:pt idx="1">
                  <c:v>35.914999999999999</c:v>
                </c:pt>
                <c:pt idx="2">
                  <c:v>54.408999999999999</c:v>
                </c:pt>
                <c:pt idx="3">
                  <c:v>15.675000000000001</c:v>
                </c:pt>
                <c:pt idx="4">
                  <c:v>23.75</c:v>
                </c:pt>
                <c:pt idx="5">
                  <c:v>23.741</c:v>
                </c:pt>
                <c:pt idx="7">
                  <c:v>35.713000000000001</c:v>
                </c:pt>
                <c:pt idx="8">
                  <c:v>30.248000000000001</c:v>
                </c:pt>
                <c:pt idx="9">
                  <c:v>41.372999999999998</c:v>
                </c:pt>
                <c:pt idx="10">
                  <c:v>35.237000000000002</c:v>
                </c:pt>
                <c:pt idx="11">
                  <c:v>20.588999999999999</c:v>
                </c:pt>
              </c:numCache>
            </c:numRef>
          </c:val>
          <c:extLst>
            <c:ext xmlns:c16="http://schemas.microsoft.com/office/drawing/2014/chart" uri="{C3380CC4-5D6E-409C-BE32-E72D297353CC}">
              <c16:uniqueId val="{00000005-6FF3-401C-8789-A5C49327A28A}"/>
            </c:ext>
          </c:extLst>
        </c:ser>
        <c:ser>
          <c:idx val="6"/>
          <c:order val="6"/>
          <c:spPr>
            <a:solidFill>
              <a:srgbClr val="71AFD1"/>
            </a:solidFill>
            <a:ln w="22225" cap="sq">
              <a:solidFill>
                <a:srgbClr val="71AFD1"/>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(Tabelle1!$H$3:$H$10,Tabelle1!$H$11:$H$14)</c:f>
              <c:numCache>
                <c:formatCode>#\ ##0</c:formatCode>
                <c:ptCount val="12"/>
                <c:pt idx="0">
                  <c:v>109.414</c:v>
                </c:pt>
                <c:pt idx="1">
                  <c:v>36.401000000000003</c:v>
                </c:pt>
                <c:pt idx="2">
                  <c:v>55.192</c:v>
                </c:pt>
                <c:pt idx="3">
                  <c:v>15.888</c:v>
                </c:pt>
                <c:pt idx="4">
                  <c:v>24.018999999999998</c:v>
                </c:pt>
                <c:pt idx="5">
                  <c:v>23.805</c:v>
                </c:pt>
                <c:pt idx="7">
                  <c:v>36.097000000000001</c:v>
                </c:pt>
                <c:pt idx="8">
                  <c:v>30.442</c:v>
                </c:pt>
                <c:pt idx="9">
                  <c:v>41.293999999999997</c:v>
                </c:pt>
                <c:pt idx="10">
                  <c:v>35.619</c:v>
                </c:pt>
                <c:pt idx="11">
                  <c:v>20.524999999999999</c:v>
                </c:pt>
              </c:numCache>
            </c:numRef>
          </c:val>
          <c:extLst>
            <c:ext xmlns:c16="http://schemas.microsoft.com/office/drawing/2014/chart" uri="{C3380CC4-5D6E-409C-BE32-E72D297353CC}">
              <c16:uniqueId val="{00000006-6FF3-401C-8789-A5C49327A28A}"/>
            </c:ext>
          </c:extLst>
        </c:ser>
        <c:ser>
          <c:idx val="7"/>
          <c:order val="7"/>
          <c:spPr>
            <a:solidFill>
              <a:srgbClr val="84BEDC"/>
            </a:solidFill>
            <a:ln w="22225" cap="sq">
              <a:solidFill>
                <a:srgbClr val="84BEDC"/>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(Tabelle1!$I$3:$I$10,Tabelle1!$I$11:$I$14)</c:f>
              <c:numCache>
                <c:formatCode>#\ ##0</c:formatCode>
                <c:ptCount val="12"/>
                <c:pt idx="0">
                  <c:v>108.07299999999999</c:v>
                </c:pt>
                <c:pt idx="1">
                  <c:v>36.64</c:v>
                </c:pt>
                <c:pt idx="2">
                  <c:v>56.542000000000002</c:v>
                </c:pt>
                <c:pt idx="3">
                  <c:v>15.67</c:v>
                </c:pt>
                <c:pt idx="4">
                  <c:v>24.222999999999999</c:v>
                </c:pt>
                <c:pt idx="5">
                  <c:v>23.561</c:v>
                </c:pt>
                <c:pt idx="7">
                  <c:v>36.186</c:v>
                </c:pt>
                <c:pt idx="8">
                  <c:v>30.257000000000001</c:v>
                </c:pt>
                <c:pt idx="9">
                  <c:v>41.655999999999999</c:v>
                </c:pt>
                <c:pt idx="10">
                  <c:v>36.222000000000001</c:v>
                </c:pt>
                <c:pt idx="11">
                  <c:v>20.388999999999999</c:v>
                </c:pt>
              </c:numCache>
            </c:numRef>
          </c:val>
          <c:extLst>
            <c:ext xmlns:c16="http://schemas.microsoft.com/office/drawing/2014/chart" uri="{C3380CC4-5D6E-409C-BE32-E72D297353CC}">
              <c16:uniqueId val="{00000007-6FF3-401C-8789-A5C49327A28A}"/>
            </c:ext>
          </c:extLst>
        </c:ser>
        <c:ser>
          <c:idx val="8"/>
          <c:order val="8"/>
          <c:spPr>
            <a:solidFill>
              <a:srgbClr val="9FC9E1"/>
            </a:solidFill>
            <a:ln w="22225" cap="sq">
              <a:solidFill>
                <a:srgbClr val="9FC9E1"/>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(Tabelle1!$J$3:$J$10,Tabelle1!$J$11:$J$14)</c:f>
              <c:numCache>
                <c:formatCode>#\ ##0</c:formatCode>
                <c:ptCount val="12"/>
                <c:pt idx="0">
                  <c:v>108.96</c:v>
                </c:pt>
                <c:pt idx="1">
                  <c:v>36.720999999999997</c:v>
                </c:pt>
                <c:pt idx="2">
                  <c:v>57.454999999999998</c:v>
                </c:pt>
                <c:pt idx="3">
                  <c:v>15.946999999999999</c:v>
                </c:pt>
                <c:pt idx="4">
                  <c:v>24.382999999999999</c:v>
                </c:pt>
                <c:pt idx="5">
                  <c:v>22.812000000000001</c:v>
                </c:pt>
                <c:pt idx="7">
                  <c:v>36.180999999999997</c:v>
                </c:pt>
                <c:pt idx="8">
                  <c:v>29.872</c:v>
                </c:pt>
                <c:pt idx="9">
                  <c:v>41.218000000000004</c:v>
                </c:pt>
                <c:pt idx="10">
                  <c:v>35.878</c:v>
                </c:pt>
                <c:pt idx="11">
                  <c:v>20.076000000000001</c:v>
                </c:pt>
              </c:numCache>
            </c:numRef>
          </c:val>
          <c:extLst>
            <c:ext xmlns:c16="http://schemas.microsoft.com/office/drawing/2014/chart" uri="{C3380CC4-5D6E-409C-BE32-E72D297353CC}">
              <c16:uniqueId val="{00000008-6FF3-401C-8789-A5C49327A28A}"/>
            </c:ext>
          </c:extLst>
        </c:ser>
        <c:ser>
          <c:idx val="9"/>
          <c:order val="9"/>
          <c:spPr>
            <a:solidFill>
              <a:srgbClr val="AFD2E7"/>
            </a:solidFill>
            <a:ln w="22225" cap="sq">
              <a:solidFill>
                <a:srgbClr val="AFD2E7"/>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(Tabelle1!$K$3:$K$10,Tabelle1!$K$11:$K$14)</c:f>
              <c:numCache>
                <c:formatCode>#\ ##0</c:formatCode>
                <c:ptCount val="12"/>
                <c:pt idx="0">
                  <c:v>109.63200000000001</c:v>
                </c:pt>
                <c:pt idx="1">
                  <c:v>36.323999999999998</c:v>
                </c:pt>
                <c:pt idx="2">
                  <c:v>57.38</c:v>
                </c:pt>
                <c:pt idx="3">
                  <c:v>15.462999999999999</c:v>
                </c:pt>
                <c:pt idx="4">
                  <c:v>24.198</c:v>
                </c:pt>
                <c:pt idx="5">
                  <c:v>21.829000000000001</c:v>
                </c:pt>
                <c:pt idx="7">
                  <c:v>35.140999999999998</c:v>
                </c:pt>
                <c:pt idx="8">
                  <c:v>29.398</c:v>
                </c:pt>
                <c:pt idx="9">
                  <c:v>40.679000000000002</c:v>
                </c:pt>
                <c:pt idx="10">
                  <c:v>34.945</c:v>
                </c:pt>
                <c:pt idx="11">
                  <c:v>19.291</c:v>
                </c:pt>
              </c:numCache>
            </c:numRef>
          </c:val>
          <c:extLst>
            <c:ext xmlns:c16="http://schemas.microsoft.com/office/drawing/2014/chart" uri="{C3380CC4-5D6E-409C-BE32-E72D297353CC}">
              <c16:uniqueId val="{00000009-6FF3-401C-8789-A5C49327A28A}"/>
            </c:ext>
          </c:extLst>
        </c:ser>
        <c:ser>
          <c:idx val="10"/>
          <c:order val="10"/>
          <c:tx>
            <c:strRef>
              <c:f>Tabelle1!$L$2</c:f>
              <c:strCache>
                <c:ptCount val="1"/>
                <c:pt idx="0">
                  <c:v>30.6.2021</c:v>
                </c:pt>
              </c:strCache>
            </c:strRef>
          </c:tx>
          <c:spPr>
            <a:solidFill>
              <a:srgbClr val="C2DCEC"/>
            </a:solidFill>
            <a:ln w="22225" cap="sq">
              <a:solidFill>
                <a:srgbClr val="C2DCEC"/>
              </a:solidFill>
              <a:miter lim="800000"/>
            </a:ln>
          </c:spPr>
          <c:invertIfNegative val="0"/>
          <c:cat>
            <c:strRef>
              <c:f>(Tabelle1!$A$3:$A$10,Tabelle1!$A$11:$A$14)</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f>(Tabelle1!$L$3:$L$10,Tabelle1!$L$11:$L$14)</c:f>
              <c:numCache>
                <c:formatCode>#\ ##0</c:formatCode>
                <c:ptCount val="12"/>
                <c:pt idx="0">
                  <c:v>111.75</c:v>
                </c:pt>
                <c:pt idx="1">
                  <c:v>37.186999999999998</c:v>
                </c:pt>
                <c:pt idx="2">
                  <c:v>58.29</c:v>
                </c:pt>
                <c:pt idx="3">
                  <c:v>15.349</c:v>
                </c:pt>
                <c:pt idx="4">
                  <c:v>24.741</c:v>
                </c:pt>
                <c:pt idx="5">
                  <c:v>21.876999999999999</c:v>
                </c:pt>
                <c:pt idx="7">
                  <c:v>35.07</c:v>
                </c:pt>
                <c:pt idx="8">
                  <c:v>29.67</c:v>
                </c:pt>
                <c:pt idx="9">
                  <c:v>39.970999999999997</c:v>
                </c:pt>
                <c:pt idx="10">
                  <c:v>35.326000000000001</c:v>
                </c:pt>
                <c:pt idx="11">
                  <c:v>19.076000000000001</c:v>
                </c:pt>
              </c:numCache>
            </c:numRef>
          </c:val>
          <c:extLst>
            <c:ext xmlns:c16="http://schemas.microsoft.com/office/drawing/2014/chart" uri="{C3380CC4-5D6E-409C-BE32-E72D297353CC}">
              <c16:uniqueId val="{0000000A-6FF3-401C-8789-A5C49327A28A}"/>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12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4146521468294303"/>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Tabelle1!$B$2</c:f>
              <c:strCache>
                <c:ptCount val="1"/>
                <c:pt idx="0">
                  <c:v>30.6.2011</c:v>
                </c:pt>
              </c:strCache>
            </c:strRef>
          </c:tx>
          <c:spPr>
            <a:solidFill>
              <a:srgbClr val="285F7D"/>
            </a:solidFill>
            <a:ln w="22225">
              <a:solidFill>
                <a:srgbClr val="285F7D"/>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Tabelle1!$B$15:$B$26</c:f>
              <c:numCache>
                <c:formatCode>#\ ##0</c:formatCode>
                <c:ptCount val="12"/>
                <c:pt idx="0">
                  <c:v>42.423999999999999</c:v>
                </c:pt>
                <c:pt idx="1">
                  <c:v>46.136000000000003</c:v>
                </c:pt>
                <c:pt idx="2">
                  <c:v>21.295999999999999</c:v>
                </c:pt>
                <c:pt idx="3">
                  <c:v>19.719000000000001</c:v>
                </c:pt>
                <c:pt idx="4">
                  <c:v>36.468000000000004</c:v>
                </c:pt>
                <c:pt idx="5">
                  <c:v>23.931999999999999</c:v>
                </c:pt>
                <c:pt idx="6">
                  <c:v>20.943000000000001</c:v>
                </c:pt>
                <c:pt idx="7">
                  <c:v>36.341000000000001</c:v>
                </c:pt>
                <c:pt idx="8">
                  <c:v>26.417999999999999</c:v>
                </c:pt>
                <c:pt idx="9">
                  <c:v>30.300999999999998</c:v>
                </c:pt>
                <c:pt idx="10">
                  <c:v>28.867000000000001</c:v>
                </c:pt>
                <c:pt idx="11">
                  <c:v>27.189</c:v>
                </c:pt>
              </c:numCache>
            </c:numRef>
          </c:val>
          <c:extLst>
            <c:ext xmlns:c16="http://schemas.microsoft.com/office/drawing/2014/chart" uri="{C3380CC4-5D6E-409C-BE32-E72D297353CC}">
              <c16:uniqueId val="{00000000-8627-4293-AD36-D4360822F091}"/>
            </c:ext>
          </c:extLst>
        </c:ser>
        <c:ser>
          <c:idx val="1"/>
          <c:order val="1"/>
          <c:spPr>
            <a:solidFill>
              <a:srgbClr val="2D6C8B"/>
            </a:solidFill>
            <a:ln w="22225">
              <a:solidFill>
                <a:srgbClr val="2D6C8B"/>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Tabelle1!$C$15:$C$26</c:f>
              <c:numCache>
                <c:formatCode>#\ ##0</c:formatCode>
                <c:ptCount val="12"/>
                <c:pt idx="0">
                  <c:v>42.594999999999999</c:v>
                </c:pt>
                <c:pt idx="1">
                  <c:v>46.698999999999998</c:v>
                </c:pt>
                <c:pt idx="2">
                  <c:v>21.9</c:v>
                </c:pt>
                <c:pt idx="3">
                  <c:v>19.942</c:v>
                </c:pt>
                <c:pt idx="4">
                  <c:v>38.54</c:v>
                </c:pt>
                <c:pt idx="5">
                  <c:v>24.164000000000001</c:v>
                </c:pt>
                <c:pt idx="6">
                  <c:v>21.082000000000001</c:v>
                </c:pt>
                <c:pt idx="7">
                  <c:v>36.499000000000002</c:v>
                </c:pt>
                <c:pt idx="8">
                  <c:v>26.795999999999999</c:v>
                </c:pt>
                <c:pt idx="9">
                  <c:v>30.760999999999999</c:v>
                </c:pt>
                <c:pt idx="10">
                  <c:v>29.263000000000002</c:v>
                </c:pt>
                <c:pt idx="11">
                  <c:v>27.606999999999999</c:v>
                </c:pt>
              </c:numCache>
            </c:numRef>
          </c:val>
          <c:extLst>
            <c:ext xmlns:c16="http://schemas.microsoft.com/office/drawing/2014/chart" uri="{C3380CC4-5D6E-409C-BE32-E72D297353CC}">
              <c16:uniqueId val="{00000001-8627-4293-AD36-D4360822F091}"/>
            </c:ext>
          </c:extLst>
        </c:ser>
        <c:ser>
          <c:idx val="2"/>
          <c:order val="2"/>
          <c:spPr>
            <a:solidFill>
              <a:srgbClr val="33789F"/>
            </a:solidFill>
            <a:ln w="22225">
              <a:solidFill>
                <a:srgbClr val="33789F"/>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Tabelle1!$D$15:$D$26</c:f>
              <c:numCache>
                <c:formatCode>#\ ##0</c:formatCode>
                <c:ptCount val="12"/>
                <c:pt idx="0">
                  <c:v>42.334000000000003</c:v>
                </c:pt>
                <c:pt idx="1">
                  <c:v>47.231999999999999</c:v>
                </c:pt>
                <c:pt idx="2">
                  <c:v>22.460999999999999</c:v>
                </c:pt>
                <c:pt idx="3">
                  <c:v>19.690999999999999</c:v>
                </c:pt>
                <c:pt idx="4">
                  <c:v>38.076999999999998</c:v>
                </c:pt>
                <c:pt idx="5">
                  <c:v>24.433</c:v>
                </c:pt>
                <c:pt idx="6">
                  <c:v>21.015999999999998</c:v>
                </c:pt>
                <c:pt idx="7">
                  <c:v>36.305</c:v>
                </c:pt>
                <c:pt idx="8">
                  <c:v>26.433</c:v>
                </c:pt>
                <c:pt idx="9">
                  <c:v>30.484999999999999</c:v>
                </c:pt>
                <c:pt idx="10">
                  <c:v>29.327999999999999</c:v>
                </c:pt>
                <c:pt idx="11">
                  <c:v>27.577999999999999</c:v>
                </c:pt>
              </c:numCache>
            </c:numRef>
          </c:val>
          <c:extLst>
            <c:ext xmlns:c16="http://schemas.microsoft.com/office/drawing/2014/chart" uri="{C3380CC4-5D6E-409C-BE32-E72D297353CC}">
              <c16:uniqueId val="{00000002-8627-4293-AD36-D4360822F091}"/>
            </c:ext>
          </c:extLst>
        </c:ser>
        <c:ser>
          <c:idx val="3"/>
          <c:order val="3"/>
          <c:spPr>
            <a:solidFill>
              <a:srgbClr val="3883B0"/>
            </a:solidFill>
            <a:ln w="22225">
              <a:solidFill>
                <a:srgbClr val="3883B0"/>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Tabelle1!$E$15:$E$26</c:f>
              <c:numCache>
                <c:formatCode>#\ ##0</c:formatCode>
                <c:ptCount val="12"/>
                <c:pt idx="0">
                  <c:v>42.826000000000001</c:v>
                </c:pt>
                <c:pt idx="1">
                  <c:v>47.774000000000001</c:v>
                </c:pt>
                <c:pt idx="2">
                  <c:v>22.879000000000001</c:v>
                </c:pt>
                <c:pt idx="3">
                  <c:v>19.902000000000001</c:v>
                </c:pt>
                <c:pt idx="4">
                  <c:v>37.76</c:v>
                </c:pt>
                <c:pt idx="5">
                  <c:v>24.581</c:v>
                </c:pt>
                <c:pt idx="6">
                  <c:v>21.286999999999999</c:v>
                </c:pt>
                <c:pt idx="7">
                  <c:v>36.356000000000002</c:v>
                </c:pt>
                <c:pt idx="8">
                  <c:v>26.632000000000001</c:v>
                </c:pt>
                <c:pt idx="9">
                  <c:v>30.568999999999999</c:v>
                </c:pt>
                <c:pt idx="10">
                  <c:v>29.707999999999998</c:v>
                </c:pt>
                <c:pt idx="11">
                  <c:v>27.652999999999999</c:v>
                </c:pt>
              </c:numCache>
            </c:numRef>
          </c:val>
          <c:extLst>
            <c:ext xmlns:c16="http://schemas.microsoft.com/office/drawing/2014/chart" uri="{C3380CC4-5D6E-409C-BE32-E72D297353CC}">
              <c16:uniqueId val="{00000003-8627-4293-AD36-D4360822F091}"/>
            </c:ext>
          </c:extLst>
        </c:ser>
        <c:ser>
          <c:idx val="4"/>
          <c:order val="4"/>
          <c:spPr>
            <a:solidFill>
              <a:srgbClr val="3F93C1"/>
            </a:solidFill>
            <a:ln w="22225">
              <a:solidFill>
                <a:srgbClr val="3F93C1"/>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Tabelle1!$F$15:$F$26</c:f>
              <c:numCache>
                <c:formatCode>#\ ##0</c:formatCode>
                <c:ptCount val="12"/>
                <c:pt idx="0">
                  <c:v>43.015999999999998</c:v>
                </c:pt>
                <c:pt idx="1">
                  <c:v>48.106999999999999</c:v>
                </c:pt>
                <c:pt idx="2">
                  <c:v>22.972999999999999</c:v>
                </c:pt>
                <c:pt idx="3">
                  <c:v>19.866</c:v>
                </c:pt>
                <c:pt idx="4">
                  <c:v>37.503</c:v>
                </c:pt>
                <c:pt idx="5">
                  <c:v>24.927</c:v>
                </c:pt>
                <c:pt idx="6">
                  <c:v>20.841999999999999</c:v>
                </c:pt>
                <c:pt idx="7">
                  <c:v>36.183</c:v>
                </c:pt>
                <c:pt idx="8">
                  <c:v>26.273</c:v>
                </c:pt>
                <c:pt idx="9">
                  <c:v>30.352</c:v>
                </c:pt>
                <c:pt idx="10">
                  <c:v>29.890999999999998</c:v>
                </c:pt>
                <c:pt idx="11">
                  <c:v>27.178999999999998</c:v>
                </c:pt>
              </c:numCache>
            </c:numRef>
          </c:val>
          <c:extLst>
            <c:ext xmlns:c16="http://schemas.microsoft.com/office/drawing/2014/chart" uri="{C3380CC4-5D6E-409C-BE32-E72D297353CC}">
              <c16:uniqueId val="{00000004-8627-4293-AD36-D4360822F091}"/>
            </c:ext>
          </c:extLst>
        </c:ser>
        <c:ser>
          <c:idx val="5"/>
          <c:order val="5"/>
          <c:spPr>
            <a:solidFill>
              <a:srgbClr val="549FC8"/>
            </a:solidFill>
            <a:ln w="22225">
              <a:solidFill>
                <a:srgbClr val="549FC8"/>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Tabelle1!$G$15:$G$26</c:f>
              <c:numCache>
                <c:formatCode>#\ ##0</c:formatCode>
                <c:ptCount val="12"/>
                <c:pt idx="0">
                  <c:v>42.844999999999999</c:v>
                </c:pt>
                <c:pt idx="1">
                  <c:v>48.279000000000003</c:v>
                </c:pt>
                <c:pt idx="2">
                  <c:v>23.841999999999999</c:v>
                </c:pt>
                <c:pt idx="3">
                  <c:v>20.158000000000001</c:v>
                </c:pt>
                <c:pt idx="4">
                  <c:v>37.844999999999999</c:v>
                </c:pt>
                <c:pt idx="5">
                  <c:v>25.193999999999999</c:v>
                </c:pt>
                <c:pt idx="6">
                  <c:v>21.178999999999998</c:v>
                </c:pt>
                <c:pt idx="7">
                  <c:v>36.320999999999998</c:v>
                </c:pt>
                <c:pt idx="8">
                  <c:v>26.58</c:v>
                </c:pt>
                <c:pt idx="9">
                  <c:v>30.358000000000001</c:v>
                </c:pt>
                <c:pt idx="10">
                  <c:v>29.925999999999998</c:v>
                </c:pt>
                <c:pt idx="11">
                  <c:v>27.442</c:v>
                </c:pt>
              </c:numCache>
            </c:numRef>
          </c:val>
          <c:extLst>
            <c:ext xmlns:c16="http://schemas.microsoft.com/office/drawing/2014/chart" uri="{C3380CC4-5D6E-409C-BE32-E72D297353CC}">
              <c16:uniqueId val="{00000005-8627-4293-AD36-D4360822F091}"/>
            </c:ext>
          </c:extLst>
        </c:ser>
        <c:ser>
          <c:idx val="6"/>
          <c:order val="6"/>
          <c:spPr>
            <a:solidFill>
              <a:srgbClr val="71AFD1"/>
            </a:solidFill>
            <a:ln w="22225">
              <a:solidFill>
                <a:srgbClr val="71AFD1"/>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Tabelle1!$H$15:$H$26</c:f>
              <c:numCache>
                <c:formatCode>#\ ##0</c:formatCode>
                <c:ptCount val="12"/>
                <c:pt idx="0">
                  <c:v>43.287999999999997</c:v>
                </c:pt>
                <c:pt idx="1">
                  <c:v>48.966000000000001</c:v>
                </c:pt>
                <c:pt idx="2">
                  <c:v>23.800999999999998</c:v>
                </c:pt>
                <c:pt idx="3">
                  <c:v>20.042000000000002</c:v>
                </c:pt>
                <c:pt idx="4">
                  <c:v>38.548000000000002</c:v>
                </c:pt>
                <c:pt idx="5">
                  <c:v>25.719000000000001</c:v>
                </c:pt>
                <c:pt idx="6">
                  <c:v>21.274000000000001</c:v>
                </c:pt>
                <c:pt idx="7">
                  <c:v>36.558</c:v>
                </c:pt>
                <c:pt idx="8">
                  <c:v>26.831</c:v>
                </c:pt>
                <c:pt idx="9">
                  <c:v>30.327000000000002</c:v>
                </c:pt>
                <c:pt idx="10">
                  <c:v>30.181000000000001</c:v>
                </c:pt>
                <c:pt idx="11">
                  <c:v>27.497</c:v>
                </c:pt>
              </c:numCache>
            </c:numRef>
          </c:val>
          <c:extLst>
            <c:ext xmlns:c16="http://schemas.microsoft.com/office/drawing/2014/chart" uri="{C3380CC4-5D6E-409C-BE32-E72D297353CC}">
              <c16:uniqueId val="{00000006-8627-4293-AD36-D4360822F091}"/>
            </c:ext>
          </c:extLst>
        </c:ser>
        <c:ser>
          <c:idx val="7"/>
          <c:order val="7"/>
          <c:spPr>
            <a:solidFill>
              <a:srgbClr val="84BEDC"/>
            </a:solidFill>
            <a:ln w="22225">
              <a:solidFill>
                <a:srgbClr val="84BEDC"/>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Tabelle1!$I$15:$I$26</c:f>
              <c:numCache>
                <c:formatCode>#\ ##0</c:formatCode>
                <c:ptCount val="12"/>
                <c:pt idx="0">
                  <c:v>43.636000000000003</c:v>
                </c:pt>
                <c:pt idx="1">
                  <c:v>50.9</c:v>
                </c:pt>
                <c:pt idx="2">
                  <c:v>24.315999999999999</c:v>
                </c:pt>
                <c:pt idx="3">
                  <c:v>20.018000000000001</c:v>
                </c:pt>
                <c:pt idx="4">
                  <c:v>38.887</c:v>
                </c:pt>
                <c:pt idx="5">
                  <c:v>25.878</c:v>
                </c:pt>
                <c:pt idx="6">
                  <c:v>21.629000000000001</c:v>
                </c:pt>
                <c:pt idx="7">
                  <c:v>36.362000000000002</c:v>
                </c:pt>
                <c:pt idx="8">
                  <c:v>26.664999999999999</c:v>
                </c:pt>
                <c:pt idx="9">
                  <c:v>30.15</c:v>
                </c:pt>
                <c:pt idx="10">
                  <c:v>30.321000000000002</c:v>
                </c:pt>
                <c:pt idx="11">
                  <c:v>27.806000000000001</c:v>
                </c:pt>
              </c:numCache>
            </c:numRef>
          </c:val>
          <c:extLst>
            <c:ext xmlns:c16="http://schemas.microsoft.com/office/drawing/2014/chart" uri="{C3380CC4-5D6E-409C-BE32-E72D297353CC}">
              <c16:uniqueId val="{00000007-8627-4293-AD36-D4360822F091}"/>
            </c:ext>
          </c:extLst>
        </c:ser>
        <c:ser>
          <c:idx val="8"/>
          <c:order val="8"/>
          <c:spPr>
            <a:solidFill>
              <a:srgbClr val="9FC9E1"/>
            </a:solidFill>
            <a:ln w="22225">
              <a:solidFill>
                <a:srgbClr val="9FC9E1"/>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Tabelle1!$J$15:$J$26</c:f>
              <c:numCache>
                <c:formatCode>#\ ##0</c:formatCode>
                <c:ptCount val="12"/>
                <c:pt idx="0">
                  <c:v>44.277999999999999</c:v>
                </c:pt>
                <c:pt idx="1">
                  <c:v>50.521000000000001</c:v>
                </c:pt>
                <c:pt idx="2">
                  <c:v>23.933</c:v>
                </c:pt>
                <c:pt idx="3">
                  <c:v>19.457000000000001</c:v>
                </c:pt>
                <c:pt idx="4">
                  <c:v>38.521000000000001</c:v>
                </c:pt>
                <c:pt idx="5">
                  <c:v>26.036999999999999</c:v>
                </c:pt>
                <c:pt idx="6">
                  <c:v>21.72</c:v>
                </c:pt>
                <c:pt idx="7">
                  <c:v>35.676000000000002</c:v>
                </c:pt>
                <c:pt idx="8">
                  <c:v>26.957999999999998</c:v>
                </c:pt>
                <c:pt idx="9">
                  <c:v>30.109000000000002</c:v>
                </c:pt>
                <c:pt idx="10">
                  <c:v>30.145</c:v>
                </c:pt>
                <c:pt idx="11">
                  <c:v>27.911999999999999</c:v>
                </c:pt>
              </c:numCache>
            </c:numRef>
          </c:val>
          <c:extLst>
            <c:ext xmlns:c16="http://schemas.microsoft.com/office/drawing/2014/chart" uri="{C3380CC4-5D6E-409C-BE32-E72D297353CC}">
              <c16:uniqueId val="{00000008-8627-4293-AD36-D4360822F091}"/>
            </c:ext>
          </c:extLst>
        </c:ser>
        <c:ser>
          <c:idx val="9"/>
          <c:order val="9"/>
          <c:spPr>
            <a:solidFill>
              <a:srgbClr val="AFD2E7"/>
            </a:solidFill>
            <a:ln w="22225">
              <a:solidFill>
                <a:srgbClr val="AFD2E7"/>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Tabelle1!$K$15:$K$26</c:f>
              <c:numCache>
                <c:formatCode>#\ ##0</c:formatCode>
                <c:ptCount val="12"/>
                <c:pt idx="0">
                  <c:v>43.292999999999999</c:v>
                </c:pt>
                <c:pt idx="1">
                  <c:v>49.555999999999997</c:v>
                </c:pt>
                <c:pt idx="2">
                  <c:v>23.335000000000001</c:v>
                </c:pt>
                <c:pt idx="3">
                  <c:v>19.007999999999999</c:v>
                </c:pt>
                <c:pt idx="4">
                  <c:v>37.779000000000003</c:v>
                </c:pt>
                <c:pt idx="5">
                  <c:v>25.841999999999999</c:v>
                </c:pt>
                <c:pt idx="6">
                  <c:v>20.414000000000001</c:v>
                </c:pt>
                <c:pt idx="7">
                  <c:v>34.805999999999997</c:v>
                </c:pt>
                <c:pt idx="8">
                  <c:v>26.876999999999999</c:v>
                </c:pt>
                <c:pt idx="9">
                  <c:v>29.672999999999998</c:v>
                </c:pt>
                <c:pt idx="10">
                  <c:v>29.501000000000001</c:v>
                </c:pt>
                <c:pt idx="11">
                  <c:v>27.446999999999999</c:v>
                </c:pt>
              </c:numCache>
            </c:numRef>
          </c:val>
          <c:extLst>
            <c:ext xmlns:c16="http://schemas.microsoft.com/office/drawing/2014/chart" uri="{C3380CC4-5D6E-409C-BE32-E72D297353CC}">
              <c16:uniqueId val="{00000009-8627-4293-AD36-D4360822F091}"/>
            </c:ext>
          </c:extLst>
        </c:ser>
        <c:ser>
          <c:idx val="10"/>
          <c:order val="10"/>
          <c:tx>
            <c:strRef>
              <c:f>Tabelle1!$L$2</c:f>
              <c:strCache>
                <c:ptCount val="1"/>
                <c:pt idx="0">
                  <c:v>30.6.2021</c:v>
                </c:pt>
              </c:strCache>
            </c:strRef>
          </c:tx>
          <c:spPr>
            <a:solidFill>
              <a:srgbClr val="C2DCEC"/>
            </a:solidFill>
            <a:ln w="22225">
              <a:solidFill>
                <a:srgbClr val="C2DCEC"/>
              </a:solidFill>
              <a:miter lim="800000"/>
            </a:ln>
          </c:spPr>
          <c:invertIfNegative val="0"/>
          <c:cat>
            <c:strRef>
              <c:f>Tabelle1!$A$15:$A$26</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Tabelle1!$L$15:$L$26</c:f>
              <c:numCache>
                <c:formatCode>#\ ##0</c:formatCode>
                <c:ptCount val="12"/>
                <c:pt idx="0">
                  <c:v>43.512</c:v>
                </c:pt>
                <c:pt idx="1">
                  <c:v>50.023000000000003</c:v>
                </c:pt>
                <c:pt idx="2">
                  <c:v>23.248000000000001</c:v>
                </c:pt>
                <c:pt idx="3">
                  <c:v>18.881</c:v>
                </c:pt>
                <c:pt idx="4">
                  <c:v>38.698</c:v>
                </c:pt>
                <c:pt idx="5">
                  <c:v>25.831</c:v>
                </c:pt>
                <c:pt idx="6">
                  <c:v>19.939</c:v>
                </c:pt>
                <c:pt idx="7">
                  <c:v>34.610999999999997</c:v>
                </c:pt>
                <c:pt idx="8">
                  <c:v>26.876999999999999</c:v>
                </c:pt>
                <c:pt idx="9">
                  <c:v>29.201000000000001</c:v>
                </c:pt>
                <c:pt idx="10">
                  <c:v>29.271000000000001</c:v>
                </c:pt>
                <c:pt idx="11">
                  <c:v>27.832999999999998</c:v>
                </c:pt>
              </c:numCache>
            </c:numRef>
          </c:val>
          <c:extLst>
            <c:ext xmlns:c16="http://schemas.microsoft.com/office/drawing/2014/chart" uri="{C3380CC4-5D6E-409C-BE32-E72D297353CC}">
              <c16:uniqueId val="{0000000A-8627-4293-AD36-D4360822F09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12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3948990296864465"/>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Tabelle1!$B$29</c:f>
              <c:strCache>
                <c:ptCount val="1"/>
                <c:pt idx="0">
                  <c:v>30.6.2011</c:v>
                </c:pt>
              </c:strCache>
            </c:strRef>
          </c:tx>
          <c:spPr>
            <a:solidFill>
              <a:srgbClr val="285F7D"/>
            </a:solidFill>
            <a:ln w="22225">
              <a:solidFill>
                <a:srgbClr val="285F7D"/>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Tabelle1!$B$30:$B$41</c15:sqref>
                  </c15:fullRef>
                </c:ext>
              </c:extLst>
              <c:f>Tabelle1!$B$30:$B$41</c:f>
              <c:numCache>
                <c:formatCode>#\ ##0</c:formatCode>
                <c:ptCount val="12"/>
                <c:pt idx="0">
                  <c:v>72.510000000000005</c:v>
                </c:pt>
                <c:pt idx="1">
                  <c:v>33.472000000000001</c:v>
                </c:pt>
                <c:pt idx="2">
                  <c:v>37.088999999999999</c:v>
                </c:pt>
                <c:pt idx="3">
                  <c:v>13.930999999999999</c:v>
                </c:pt>
                <c:pt idx="4">
                  <c:v>20.7</c:v>
                </c:pt>
                <c:pt idx="5">
                  <c:v>15.635999999999999</c:v>
                </c:pt>
                <c:pt idx="7">
                  <c:v>42.31</c:v>
                </c:pt>
                <c:pt idx="8">
                  <c:v>31.712</c:v>
                </c:pt>
                <c:pt idx="9">
                  <c:v>54.421999999999997</c:v>
                </c:pt>
                <c:pt idx="10">
                  <c:v>40.261000000000003</c:v>
                </c:pt>
                <c:pt idx="11">
                  <c:v>28.472999999999999</c:v>
                </c:pt>
              </c:numCache>
            </c:numRef>
          </c:val>
          <c:extLst>
            <c:ext xmlns:c16="http://schemas.microsoft.com/office/drawing/2014/chart" uri="{C3380CC4-5D6E-409C-BE32-E72D297353CC}">
              <c16:uniqueId val="{00000000-35AF-4953-855E-AE46AD207122}"/>
            </c:ext>
          </c:extLst>
        </c:ser>
        <c:ser>
          <c:idx val="1"/>
          <c:order val="1"/>
          <c:spPr>
            <a:solidFill>
              <a:srgbClr val="2D6C8B"/>
            </a:solidFill>
            <a:ln w="22225">
              <a:solidFill>
                <a:srgbClr val="2D6C8B"/>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Tabelle1!$C$30:$C$41</c15:sqref>
                  </c15:fullRef>
                </c:ext>
              </c:extLst>
              <c:f>Tabelle1!$C$30:$C$41</c:f>
              <c:numCache>
                <c:formatCode>#\ ##0</c:formatCode>
                <c:ptCount val="12"/>
                <c:pt idx="0">
                  <c:v>73.712999999999994</c:v>
                </c:pt>
                <c:pt idx="1">
                  <c:v>34.015000000000001</c:v>
                </c:pt>
                <c:pt idx="2">
                  <c:v>37.74</c:v>
                </c:pt>
                <c:pt idx="3">
                  <c:v>13.784000000000001</c:v>
                </c:pt>
                <c:pt idx="4">
                  <c:v>21.085999999999999</c:v>
                </c:pt>
                <c:pt idx="5">
                  <c:v>15.955</c:v>
                </c:pt>
                <c:pt idx="7">
                  <c:v>42.555999999999997</c:v>
                </c:pt>
                <c:pt idx="8">
                  <c:v>31.983000000000001</c:v>
                </c:pt>
                <c:pt idx="9">
                  <c:v>54.695999999999998</c:v>
                </c:pt>
                <c:pt idx="10">
                  <c:v>40.564</c:v>
                </c:pt>
                <c:pt idx="11">
                  <c:v>28.73</c:v>
                </c:pt>
              </c:numCache>
            </c:numRef>
          </c:val>
          <c:extLst>
            <c:ext xmlns:c16="http://schemas.microsoft.com/office/drawing/2014/chart" uri="{C3380CC4-5D6E-409C-BE32-E72D297353CC}">
              <c16:uniqueId val="{00000001-35AF-4953-855E-AE46AD207122}"/>
            </c:ext>
          </c:extLst>
        </c:ser>
        <c:ser>
          <c:idx val="2"/>
          <c:order val="2"/>
          <c:spPr>
            <a:solidFill>
              <a:srgbClr val="33789F"/>
            </a:solidFill>
            <a:ln w="22225">
              <a:solidFill>
                <a:srgbClr val="33789F"/>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Tabelle1!$D$30:$D$42</c15:sqref>
                  </c15:fullRef>
                </c:ext>
              </c:extLst>
              <c:f>Tabelle1!$D$30:$D$41</c:f>
              <c:numCache>
                <c:formatCode>#\ ##0</c:formatCode>
                <c:ptCount val="12"/>
                <c:pt idx="0">
                  <c:v>75.445999999999998</c:v>
                </c:pt>
                <c:pt idx="1">
                  <c:v>33.83</c:v>
                </c:pt>
                <c:pt idx="2">
                  <c:v>37.978999999999999</c:v>
                </c:pt>
                <c:pt idx="3">
                  <c:v>13.503</c:v>
                </c:pt>
                <c:pt idx="4">
                  <c:v>21.318999999999999</c:v>
                </c:pt>
                <c:pt idx="5">
                  <c:v>15.866</c:v>
                </c:pt>
                <c:pt idx="7">
                  <c:v>42.207999999999998</c:v>
                </c:pt>
                <c:pt idx="8">
                  <c:v>31.901</c:v>
                </c:pt>
                <c:pt idx="9">
                  <c:v>53.817</c:v>
                </c:pt>
                <c:pt idx="10">
                  <c:v>40.334000000000003</c:v>
                </c:pt>
                <c:pt idx="11">
                  <c:v>28.617000000000001</c:v>
                </c:pt>
              </c:numCache>
            </c:numRef>
          </c:val>
          <c:extLst>
            <c:ext xmlns:c16="http://schemas.microsoft.com/office/drawing/2014/chart" uri="{C3380CC4-5D6E-409C-BE32-E72D297353CC}">
              <c16:uniqueId val="{00000002-35AF-4953-855E-AE46AD207122}"/>
            </c:ext>
          </c:extLst>
        </c:ser>
        <c:ser>
          <c:idx val="3"/>
          <c:order val="3"/>
          <c:spPr>
            <a:solidFill>
              <a:srgbClr val="3883B0"/>
            </a:solidFill>
            <a:ln w="22225">
              <a:solidFill>
                <a:srgbClr val="3883B0"/>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Tabelle1!$E$30:$E$41</c15:sqref>
                  </c15:fullRef>
                </c:ext>
              </c:extLst>
              <c:f>Tabelle1!$E$30:$E$41</c:f>
              <c:numCache>
                <c:formatCode>#\ ##0</c:formatCode>
                <c:ptCount val="12"/>
                <c:pt idx="0">
                  <c:v>76.674000000000007</c:v>
                </c:pt>
                <c:pt idx="1">
                  <c:v>33.807000000000002</c:v>
                </c:pt>
                <c:pt idx="2">
                  <c:v>38.530999999999999</c:v>
                </c:pt>
                <c:pt idx="3">
                  <c:v>13.430999999999999</c:v>
                </c:pt>
                <c:pt idx="4">
                  <c:v>21.501000000000001</c:v>
                </c:pt>
                <c:pt idx="5">
                  <c:v>16.204999999999998</c:v>
                </c:pt>
                <c:pt idx="7">
                  <c:v>41.956000000000003</c:v>
                </c:pt>
                <c:pt idx="8">
                  <c:v>32.018999999999998</c:v>
                </c:pt>
                <c:pt idx="9">
                  <c:v>53.701999999999998</c:v>
                </c:pt>
                <c:pt idx="10">
                  <c:v>40.61</c:v>
                </c:pt>
                <c:pt idx="11">
                  <c:v>28.712</c:v>
                </c:pt>
              </c:numCache>
            </c:numRef>
          </c:val>
          <c:extLst>
            <c:ext xmlns:c16="http://schemas.microsoft.com/office/drawing/2014/chart" uri="{C3380CC4-5D6E-409C-BE32-E72D297353CC}">
              <c16:uniqueId val="{00000003-35AF-4953-855E-AE46AD207122}"/>
            </c:ext>
          </c:extLst>
        </c:ser>
        <c:ser>
          <c:idx val="4"/>
          <c:order val="4"/>
          <c:spPr>
            <a:solidFill>
              <a:srgbClr val="3F93C1"/>
            </a:solidFill>
            <a:ln w="22225">
              <a:solidFill>
                <a:srgbClr val="3F93C1"/>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Tabelle1!$F$30:$F$41</c15:sqref>
                  </c15:fullRef>
                </c:ext>
              </c:extLst>
              <c:f>Tabelle1!$F$30:$F$41</c:f>
              <c:numCache>
                <c:formatCode>#\ ##0</c:formatCode>
                <c:ptCount val="12"/>
                <c:pt idx="0">
                  <c:v>78.137</c:v>
                </c:pt>
                <c:pt idx="1">
                  <c:v>33.655000000000001</c:v>
                </c:pt>
                <c:pt idx="2">
                  <c:v>38.783000000000001</c:v>
                </c:pt>
                <c:pt idx="3">
                  <c:v>13.343</c:v>
                </c:pt>
                <c:pt idx="4">
                  <c:v>21.777999999999999</c:v>
                </c:pt>
                <c:pt idx="5">
                  <c:v>16.63</c:v>
                </c:pt>
                <c:pt idx="7">
                  <c:v>42.037999999999997</c:v>
                </c:pt>
                <c:pt idx="8">
                  <c:v>31.978999999999999</c:v>
                </c:pt>
                <c:pt idx="9">
                  <c:v>53.607999999999997</c:v>
                </c:pt>
                <c:pt idx="10">
                  <c:v>40.825000000000003</c:v>
                </c:pt>
                <c:pt idx="11">
                  <c:v>28.565999999999999</c:v>
                </c:pt>
              </c:numCache>
            </c:numRef>
          </c:val>
          <c:extLst>
            <c:ext xmlns:c16="http://schemas.microsoft.com/office/drawing/2014/chart" uri="{C3380CC4-5D6E-409C-BE32-E72D297353CC}">
              <c16:uniqueId val="{00000004-35AF-4953-855E-AE46AD207122}"/>
            </c:ext>
          </c:extLst>
        </c:ser>
        <c:ser>
          <c:idx val="5"/>
          <c:order val="5"/>
          <c:spPr>
            <a:solidFill>
              <a:srgbClr val="549FC8"/>
            </a:solidFill>
            <a:ln w="22225">
              <a:solidFill>
                <a:srgbClr val="549FC8"/>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Tabelle1!$G$30:$G$41</c15:sqref>
                  </c15:fullRef>
                </c:ext>
              </c:extLst>
              <c:f>Tabelle1!$G$30:$G$41</c:f>
              <c:numCache>
                <c:formatCode>#\ ##0</c:formatCode>
                <c:ptCount val="12"/>
                <c:pt idx="0">
                  <c:v>79.929000000000002</c:v>
                </c:pt>
                <c:pt idx="1">
                  <c:v>34.03</c:v>
                </c:pt>
                <c:pt idx="2">
                  <c:v>39.774000000000001</c:v>
                </c:pt>
                <c:pt idx="3">
                  <c:v>13.170999999999999</c:v>
                </c:pt>
                <c:pt idx="4">
                  <c:v>22.547000000000001</c:v>
                </c:pt>
                <c:pt idx="5">
                  <c:v>16.733000000000001</c:v>
                </c:pt>
                <c:pt idx="7">
                  <c:v>42.011000000000003</c:v>
                </c:pt>
                <c:pt idx="8">
                  <c:v>32.323</c:v>
                </c:pt>
                <c:pt idx="9">
                  <c:v>53.588999999999999</c:v>
                </c:pt>
                <c:pt idx="10">
                  <c:v>41.23</c:v>
                </c:pt>
                <c:pt idx="11">
                  <c:v>28.739000000000001</c:v>
                </c:pt>
              </c:numCache>
            </c:numRef>
          </c:val>
          <c:extLst>
            <c:ext xmlns:c16="http://schemas.microsoft.com/office/drawing/2014/chart" uri="{C3380CC4-5D6E-409C-BE32-E72D297353CC}">
              <c16:uniqueId val="{00000005-35AF-4953-855E-AE46AD207122}"/>
            </c:ext>
          </c:extLst>
        </c:ser>
        <c:ser>
          <c:idx val="6"/>
          <c:order val="6"/>
          <c:spPr>
            <a:solidFill>
              <a:srgbClr val="71AFD1"/>
            </a:solidFill>
            <a:ln w="22225">
              <a:solidFill>
                <a:srgbClr val="71AFD1"/>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Tabelle1!$H$30:$H$41</c15:sqref>
                  </c15:fullRef>
                </c:ext>
              </c:extLst>
              <c:f>Tabelle1!$H$30:$H$41</c:f>
              <c:numCache>
                <c:formatCode>#\ ##0</c:formatCode>
                <c:ptCount val="12"/>
                <c:pt idx="0">
                  <c:v>82.418999999999997</c:v>
                </c:pt>
                <c:pt idx="1">
                  <c:v>34.453000000000003</c:v>
                </c:pt>
                <c:pt idx="2">
                  <c:v>40.81</c:v>
                </c:pt>
                <c:pt idx="3">
                  <c:v>13.207000000000001</c:v>
                </c:pt>
                <c:pt idx="4">
                  <c:v>22.963000000000001</c:v>
                </c:pt>
                <c:pt idx="5">
                  <c:v>16.928000000000001</c:v>
                </c:pt>
                <c:pt idx="7">
                  <c:v>42.103999999999999</c:v>
                </c:pt>
                <c:pt idx="8">
                  <c:v>32.534999999999997</c:v>
                </c:pt>
                <c:pt idx="9">
                  <c:v>53.518999999999998</c:v>
                </c:pt>
                <c:pt idx="10">
                  <c:v>41.524000000000001</c:v>
                </c:pt>
                <c:pt idx="11">
                  <c:v>28.654</c:v>
                </c:pt>
              </c:numCache>
            </c:numRef>
          </c:val>
          <c:extLst>
            <c:ext xmlns:c16="http://schemas.microsoft.com/office/drawing/2014/chart" uri="{C3380CC4-5D6E-409C-BE32-E72D297353CC}">
              <c16:uniqueId val="{00000006-35AF-4953-855E-AE46AD207122}"/>
            </c:ext>
          </c:extLst>
        </c:ser>
        <c:ser>
          <c:idx val="7"/>
          <c:order val="7"/>
          <c:spPr>
            <a:solidFill>
              <a:srgbClr val="84BEDC"/>
            </a:solidFill>
            <a:ln w="22225">
              <a:solidFill>
                <a:srgbClr val="84BEDC"/>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Tabelle1!$I$30:$I$41</c15:sqref>
                  </c15:fullRef>
                </c:ext>
              </c:extLst>
              <c:f>Tabelle1!$I$30:$I$41</c:f>
              <c:numCache>
                <c:formatCode>#\ ##0</c:formatCode>
                <c:ptCount val="12"/>
                <c:pt idx="0">
                  <c:v>84.007000000000005</c:v>
                </c:pt>
                <c:pt idx="1">
                  <c:v>34.744999999999997</c:v>
                </c:pt>
                <c:pt idx="2">
                  <c:v>41.658000000000001</c:v>
                </c:pt>
                <c:pt idx="3">
                  <c:v>13.185</c:v>
                </c:pt>
                <c:pt idx="4">
                  <c:v>23.433</c:v>
                </c:pt>
                <c:pt idx="5">
                  <c:v>17.009</c:v>
                </c:pt>
                <c:pt idx="7">
                  <c:v>42.185000000000002</c:v>
                </c:pt>
                <c:pt idx="8">
                  <c:v>32.534999999999997</c:v>
                </c:pt>
                <c:pt idx="9">
                  <c:v>53.314</c:v>
                </c:pt>
                <c:pt idx="10">
                  <c:v>41.685000000000002</c:v>
                </c:pt>
                <c:pt idx="11">
                  <c:v>28.507999999999999</c:v>
                </c:pt>
              </c:numCache>
            </c:numRef>
          </c:val>
          <c:extLst>
            <c:ext xmlns:c16="http://schemas.microsoft.com/office/drawing/2014/chart" uri="{C3380CC4-5D6E-409C-BE32-E72D297353CC}">
              <c16:uniqueId val="{00000007-35AF-4953-855E-AE46AD207122}"/>
            </c:ext>
          </c:extLst>
        </c:ser>
        <c:ser>
          <c:idx val="8"/>
          <c:order val="8"/>
          <c:spPr>
            <a:solidFill>
              <a:srgbClr val="9FC9E1"/>
            </a:solidFill>
            <a:ln w="22225">
              <a:solidFill>
                <a:srgbClr val="9FC9E1"/>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Tabelle1!$J$30:$J$41</c15:sqref>
                  </c15:fullRef>
                </c:ext>
              </c:extLst>
              <c:f>Tabelle1!$J$30:$J$41</c:f>
              <c:numCache>
                <c:formatCode>#\ ##0</c:formatCode>
                <c:ptCount val="12"/>
                <c:pt idx="0">
                  <c:v>85.272000000000006</c:v>
                </c:pt>
                <c:pt idx="1">
                  <c:v>34.636000000000003</c:v>
                </c:pt>
                <c:pt idx="2">
                  <c:v>42.334000000000003</c:v>
                </c:pt>
                <c:pt idx="3">
                  <c:v>13.896000000000001</c:v>
                </c:pt>
                <c:pt idx="4">
                  <c:v>23.824999999999999</c:v>
                </c:pt>
                <c:pt idx="5">
                  <c:v>17.001999999999999</c:v>
                </c:pt>
                <c:pt idx="7">
                  <c:v>42.128</c:v>
                </c:pt>
                <c:pt idx="8">
                  <c:v>32.381</c:v>
                </c:pt>
                <c:pt idx="9">
                  <c:v>48.738</c:v>
                </c:pt>
                <c:pt idx="10">
                  <c:v>41.35</c:v>
                </c:pt>
                <c:pt idx="11">
                  <c:v>28.285</c:v>
                </c:pt>
              </c:numCache>
            </c:numRef>
          </c:val>
          <c:extLst>
            <c:ext xmlns:c16="http://schemas.microsoft.com/office/drawing/2014/chart" uri="{C3380CC4-5D6E-409C-BE32-E72D297353CC}">
              <c16:uniqueId val="{00000008-35AF-4953-855E-AE46AD207122}"/>
            </c:ext>
          </c:extLst>
        </c:ser>
        <c:ser>
          <c:idx val="9"/>
          <c:order val="9"/>
          <c:spPr>
            <a:solidFill>
              <a:srgbClr val="AFD2E7"/>
            </a:solidFill>
            <a:ln w="22225">
              <a:solidFill>
                <a:srgbClr val="AFD2E7"/>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Tabelle1!$K$30:$K$41</c15:sqref>
                  </c15:fullRef>
                </c:ext>
              </c:extLst>
              <c:f>Tabelle1!$K$30:$K$41</c:f>
              <c:numCache>
                <c:formatCode>#\ ##0</c:formatCode>
                <c:ptCount val="12"/>
                <c:pt idx="0">
                  <c:v>85.17</c:v>
                </c:pt>
                <c:pt idx="1">
                  <c:v>34.011000000000003</c:v>
                </c:pt>
                <c:pt idx="2">
                  <c:v>42.012</c:v>
                </c:pt>
                <c:pt idx="3">
                  <c:v>13.522</c:v>
                </c:pt>
                <c:pt idx="4">
                  <c:v>23.776</c:v>
                </c:pt>
                <c:pt idx="5">
                  <c:v>16.591999999999999</c:v>
                </c:pt>
                <c:pt idx="7">
                  <c:v>41.292000000000002</c:v>
                </c:pt>
                <c:pt idx="8">
                  <c:v>31.635999999999999</c:v>
                </c:pt>
                <c:pt idx="9">
                  <c:v>50.225999999999999</c:v>
                </c:pt>
                <c:pt idx="10">
                  <c:v>40.450000000000003</c:v>
                </c:pt>
                <c:pt idx="11">
                  <c:v>27.611999999999998</c:v>
                </c:pt>
              </c:numCache>
            </c:numRef>
          </c:val>
          <c:extLst>
            <c:ext xmlns:c16="http://schemas.microsoft.com/office/drawing/2014/chart" uri="{C3380CC4-5D6E-409C-BE32-E72D297353CC}">
              <c16:uniqueId val="{00000009-35AF-4953-855E-AE46AD207122}"/>
            </c:ext>
          </c:extLst>
        </c:ser>
        <c:ser>
          <c:idx val="10"/>
          <c:order val="10"/>
          <c:tx>
            <c:strRef>
              <c:f>Tabelle1!$L$29</c:f>
              <c:strCache>
                <c:ptCount val="1"/>
                <c:pt idx="0">
                  <c:v>30.6.2021</c:v>
                </c:pt>
              </c:strCache>
            </c:strRef>
          </c:tx>
          <c:spPr>
            <a:solidFill>
              <a:srgbClr val="C2DCEC"/>
            </a:solidFill>
            <a:ln w="22225">
              <a:solidFill>
                <a:srgbClr val="C2DCEC"/>
              </a:solidFill>
              <a:miter lim="800000"/>
            </a:ln>
          </c:spPr>
          <c:invertIfNegative val="0"/>
          <c:cat>
            <c:strRef>
              <c:extLst>
                <c:ext xmlns:c15="http://schemas.microsoft.com/office/drawing/2012/chart" uri="{02D57815-91ED-43cb-92C2-25804820EDAC}">
                  <c15:fullRef>
                    <c15:sqref>Tabelle1!$A$30:$A$41</c15:sqref>
                  </c15:fullRef>
                </c:ext>
              </c:extLst>
              <c:f>Tabelle1!$A$30:$A$41</c:f>
              <c:strCache>
                <c:ptCount val="12"/>
                <c:pt idx="0">
                  <c:v>Stadt Erfurt</c:v>
                </c:pt>
                <c:pt idx="1">
                  <c:v>Stadt Gera</c:v>
                </c:pt>
                <c:pt idx="2">
                  <c:v>Stadt Jena</c:v>
                </c:pt>
                <c:pt idx="3">
                  <c:v>Stadt Suhl</c:v>
                </c:pt>
                <c:pt idx="4">
                  <c:v>Stadt Weimar </c:v>
                </c:pt>
                <c:pt idx="5">
                  <c:v>Stadt Eisenach </c:v>
                </c:pt>
                <c:pt idx="7">
                  <c:v>Eichsfeld</c:v>
                </c:pt>
                <c:pt idx="8">
                  <c:v>Nordhausen</c:v>
                </c:pt>
                <c:pt idx="9">
                  <c:v>Wartburgkreis </c:v>
                </c:pt>
                <c:pt idx="10">
                  <c:v>Unstrut-Hainich-Kreis</c:v>
                </c:pt>
                <c:pt idx="11">
                  <c:v>Kyffhäuserkreis</c:v>
                </c:pt>
              </c:strCache>
            </c:strRef>
          </c:cat>
          <c:val>
            <c:numRef>
              <c:extLst>
                <c:ext xmlns:c15="http://schemas.microsoft.com/office/drawing/2012/chart" uri="{02D57815-91ED-43cb-92C2-25804820EDAC}">
                  <c15:fullRef>
                    <c15:sqref>Tabelle1!$L$30:$L$41</c15:sqref>
                  </c15:fullRef>
                </c:ext>
              </c:extLst>
              <c:f>Tabelle1!$L$30:$L$41</c:f>
              <c:numCache>
                <c:formatCode>#\ ##0</c:formatCode>
                <c:ptCount val="12"/>
                <c:pt idx="0">
                  <c:v>86.665000000000006</c:v>
                </c:pt>
                <c:pt idx="1">
                  <c:v>34.256</c:v>
                </c:pt>
                <c:pt idx="2">
                  <c:v>42.856000000000002</c:v>
                </c:pt>
                <c:pt idx="3">
                  <c:v>13.420999999999999</c:v>
                </c:pt>
                <c:pt idx="4">
                  <c:v>24.074000000000002</c:v>
                </c:pt>
                <c:pt idx="5">
                  <c:v>16.513000000000002</c:v>
                </c:pt>
                <c:pt idx="7">
                  <c:v>41.265999999999998</c:v>
                </c:pt>
                <c:pt idx="8">
                  <c:v>31.867000000000001</c:v>
                </c:pt>
                <c:pt idx="9">
                  <c:v>49.878999999999998</c:v>
                </c:pt>
                <c:pt idx="10">
                  <c:v>40.591000000000001</c:v>
                </c:pt>
                <c:pt idx="11">
                  <c:v>27.64</c:v>
                </c:pt>
              </c:numCache>
            </c:numRef>
          </c:val>
          <c:extLst>
            <c:ext xmlns:c16="http://schemas.microsoft.com/office/drawing/2014/chart" uri="{C3380CC4-5D6E-409C-BE32-E72D297353CC}">
              <c16:uniqueId val="{0000000A-35AF-4953-855E-AE46AD207122}"/>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12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3751459125434627"/>
          <c:y val="0.92328366074873292"/>
          <c:w val="0.3494121901428987"/>
          <c:h val="2.39007436921715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52159035676094"/>
          <c:y val="6.7397738976710156E-2"/>
          <c:w val="0.67856051326917466"/>
          <c:h val="0.79655487736617669"/>
        </c:manualLayout>
      </c:layout>
      <c:barChart>
        <c:barDir val="bar"/>
        <c:grouping val="clustered"/>
        <c:varyColors val="0"/>
        <c:ser>
          <c:idx val="0"/>
          <c:order val="0"/>
          <c:tx>
            <c:strRef>
              <c:f>Tabelle1!$B$29</c:f>
              <c:strCache>
                <c:ptCount val="1"/>
                <c:pt idx="0">
                  <c:v>30.6.2011</c:v>
                </c:pt>
              </c:strCache>
            </c:strRef>
          </c:tx>
          <c:spPr>
            <a:solidFill>
              <a:srgbClr val="285F7D"/>
            </a:solidFill>
            <a:ln w="22225">
              <a:solidFill>
                <a:srgbClr val="285F7D"/>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Tabelle1!$B$42:$B$53</c:f>
              <c:numCache>
                <c:formatCode>#\ ##0</c:formatCode>
                <c:ptCount val="12"/>
                <c:pt idx="0">
                  <c:v>51.232999999999997</c:v>
                </c:pt>
                <c:pt idx="1">
                  <c:v>53.779000000000003</c:v>
                </c:pt>
                <c:pt idx="2">
                  <c:v>28.661000000000001</c:v>
                </c:pt>
                <c:pt idx="3">
                  <c:v>28.87</c:v>
                </c:pt>
                <c:pt idx="4">
                  <c:v>41.404000000000003</c:v>
                </c:pt>
                <c:pt idx="5">
                  <c:v>33.292000000000002</c:v>
                </c:pt>
                <c:pt idx="6">
                  <c:v>24.364999999999998</c:v>
                </c:pt>
                <c:pt idx="7">
                  <c:v>43.95</c:v>
                </c:pt>
                <c:pt idx="8">
                  <c:v>34.228999999999999</c:v>
                </c:pt>
                <c:pt idx="9">
                  <c:v>34.701999999999998</c:v>
                </c:pt>
                <c:pt idx="10">
                  <c:v>38.893999999999998</c:v>
                </c:pt>
                <c:pt idx="11">
                  <c:v>34.216999999999999</c:v>
                </c:pt>
              </c:numCache>
            </c:numRef>
          </c:val>
          <c:extLst>
            <c:ext xmlns:c16="http://schemas.microsoft.com/office/drawing/2014/chart" uri="{C3380CC4-5D6E-409C-BE32-E72D297353CC}">
              <c16:uniqueId val="{00000000-D44F-4E6F-8EC7-0842DC6EF252}"/>
            </c:ext>
          </c:extLst>
        </c:ser>
        <c:ser>
          <c:idx val="1"/>
          <c:order val="1"/>
          <c:tx>
            <c:strRef>
              <c:f>Tabelle1!$C$29</c:f>
              <c:strCache>
                <c:ptCount val="1"/>
                <c:pt idx="0">
                  <c:v>30.6.2012</c:v>
                </c:pt>
              </c:strCache>
            </c:strRef>
          </c:tx>
          <c:spPr>
            <a:solidFill>
              <a:srgbClr val="2D6C8B"/>
            </a:solidFill>
            <a:ln w="22225">
              <a:solidFill>
                <a:srgbClr val="2D6C8B"/>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Tabelle1!$C$42:$C$53</c:f>
              <c:numCache>
                <c:formatCode>#\ ##0</c:formatCode>
                <c:ptCount val="12"/>
                <c:pt idx="0">
                  <c:v>51.252000000000002</c:v>
                </c:pt>
                <c:pt idx="1">
                  <c:v>54.216999999999999</c:v>
                </c:pt>
                <c:pt idx="2">
                  <c:v>28.881</c:v>
                </c:pt>
                <c:pt idx="3">
                  <c:v>28.914000000000001</c:v>
                </c:pt>
                <c:pt idx="4">
                  <c:v>41.737000000000002</c:v>
                </c:pt>
                <c:pt idx="5">
                  <c:v>33.450000000000003</c:v>
                </c:pt>
                <c:pt idx="6">
                  <c:v>24.375</c:v>
                </c:pt>
                <c:pt idx="7">
                  <c:v>43.981999999999999</c:v>
                </c:pt>
                <c:pt idx="8">
                  <c:v>34.503</c:v>
                </c:pt>
                <c:pt idx="9">
                  <c:v>34.795000000000002</c:v>
                </c:pt>
                <c:pt idx="10">
                  <c:v>38.834000000000003</c:v>
                </c:pt>
                <c:pt idx="11">
                  <c:v>34.5</c:v>
                </c:pt>
              </c:numCache>
            </c:numRef>
          </c:val>
          <c:extLst>
            <c:ext xmlns:c16="http://schemas.microsoft.com/office/drawing/2014/chart" uri="{C3380CC4-5D6E-409C-BE32-E72D297353CC}">
              <c16:uniqueId val="{00000001-D44F-4E6F-8EC7-0842DC6EF252}"/>
            </c:ext>
          </c:extLst>
        </c:ser>
        <c:ser>
          <c:idx val="2"/>
          <c:order val="2"/>
          <c:tx>
            <c:strRef>
              <c:f>Tabelle1!$D$29</c:f>
              <c:strCache>
                <c:ptCount val="1"/>
                <c:pt idx="0">
                  <c:v>30.6.2013</c:v>
                </c:pt>
              </c:strCache>
            </c:strRef>
          </c:tx>
          <c:spPr>
            <a:solidFill>
              <a:srgbClr val="33789F"/>
            </a:solidFill>
            <a:ln w="22225">
              <a:solidFill>
                <a:srgbClr val="33789F"/>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Tabelle1!$D$42:$D$53</c:f>
              <c:numCache>
                <c:formatCode>#\ ##0</c:formatCode>
                <c:ptCount val="12"/>
                <c:pt idx="0">
                  <c:v>50.843000000000004</c:v>
                </c:pt>
                <c:pt idx="1">
                  <c:v>54.098999999999997</c:v>
                </c:pt>
                <c:pt idx="2">
                  <c:v>28.951000000000001</c:v>
                </c:pt>
                <c:pt idx="3">
                  <c:v>28.593</c:v>
                </c:pt>
                <c:pt idx="4">
                  <c:v>41.552</c:v>
                </c:pt>
                <c:pt idx="5">
                  <c:v>33.537999999999997</c:v>
                </c:pt>
                <c:pt idx="6">
                  <c:v>23.890999999999998</c:v>
                </c:pt>
                <c:pt idx="7">
                  <c:v>43.427999999999997</c:v>
                </c:pt>
                <c:pt idx="8">
                  <c:v>34.093000000000004</c:v>
                </c:pt>
                <c:pt idx="9">
                  <c:v>34.405999999999999</c:v>
                </c:pt>
                <c:pt idx="10">
                  <c:v>38.277000000000001</c:v>
                </c:pt>
                <c:pt idx="11">
                  <c:v>34.137</c:v>
                </c:pt>
              </c:numCache>
            </c:numRef>
          </c:val>
          <c:extLst>
            <c:ext xmlns:c16="http://schemas.microsoft.com/office/drawing/2014/chart" uri="{C3380CC4-5D6E-409C-BE32-E72D297353CC}">
              <c16:uniqueId val="{00000002-D44F-4E6F-8EC7-0842DC6EF252}"/>
            </c:ext>
          </c:extLst>
        </c:ser>
        <c:ser>
          <c:idx val="3"/>
          <c:order val="3"/>
          <c:tx>
            <c:strRef>
              <c:f>Tabelle1!$E$29</c:f>
              <c:strCache>
                <c:ptCount val="1"/>
                <c:pt idx="0">
                  <c:v>30.6.2014</c:v>
                </c:pt>
              </c:strCache>
            </c:strRef>
          </c:tx>
          <c:spPr>
            <a:solidFill>
              <a:srgbClr val="3883B0"/>
            </a:solidFill>
            <a:ln w="22225">
              <a:solidFill>
                <a:srgbClr val="3883B0"/>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Tabelle1!$E$42:$E$53</c:f>
              <c:numCache>
                <c:formatCode>#\ ##0</c:formatCode>
                <c:ptCount val="12"/>
                <c:pt idx="0">
                  <c:v>51.079000000000001</c:v>
                </c:pt>
                <c:pt idx="1">
                  <c:v>54.639000000000003</c:v>
                </c:pt>
                <c:pt idx="2">
                  <c:v>28.949000000000002</c:v>
                </c:pt>
                <c:pt idx="3">
                  <c:v>28.686</c:v>
                </c:pt>
                <c:pt idx="4">
                  <c:v>41.712000000000003</c:v>
                </c:pt>
                <c:pt idx="5">
                  <c:v>33.484999999999999</c:v>
                </c:pt>
                <c:pt idx="6">
                  <c:v>23.780999999999999</c:v>
                </c:pt>
                <c:pt idx="7">
                  <c:v>43.311</c:v>
                </c:pt>
                <c:pt idx="8">
                  <c:v>34.195999999999998</c:v>
                </c:pt>
                <c:pt idx="9">
                  <c:v>34.415999999999997</c:v>
                </c:pt>
                <c:pt idx="10">
                  <c:v>38.351999999999997</c:v>
                </c:pt>
                <c:pt idx="11">
                  <c:v>34.049999999999997</c:v>
                </c:pt>
              </c:numCache>
            </c:numRef>
          </c:val>
          <c:extLst>
            <c:ext xmlns:c16="http://schemas.microsoft.com/office/drawing/2014/chart" uri="{C3380CC4-5D6E-409C-BE32-E72D297353CC}">
              <c16:uniqueId val="{00000003-D44F-4E6F-8EC7-0842DC6EF252}"/>
            </c:ext>
          </c:extLst>
        </c:ser>
        <c:ser>
          <c:idx val="4"/>
          <c:order val="4"/>
          <c:tx>
            <c:strRef>
              <c:f>Tabelle1!$F$29</c:f>
              <c:strCache>
                <c:ptCount val="1"/>
                <c:pt idx="0">
                  <c:v>30.6.2015</c:v>
                </c:pt>
              </c:strCache>
            </c:strRef>
          </c:tx>
          <c:spPr>
            <a:solidFill>
              <a:srgbClr val="3F93C1"/>
            </a:solidFill>
            <a:ln w="22225">
              <a:solidFill>
                <a:srgbClr val="3F93C1"/>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Tabelle1!$F$42:$F$53</c:f>
              <c:numCache>
                <c:formatCode>#\ ##0</c:formatCode>
                <c:ptCount val="12"/>
                <c:pt idx="0">
                  <c:v>51.207000000000001</c:v>
                </c:pt>
                <c:pt idx="1">
                  <c:v>55.168999999999997</c:v>
                </c:pt>
                <c:pt idx="2">
                  <c:v>28.835000000000001</c:v>
                </c:pt>
                <c:pt idx="3">
                  <c:v>28.495000000000001</c:v>
                </c:pt>
                <c:pt idx="4">
                  <c:v>41.820999999999998</c:v>
                </c:pt>
                <c:pt idx="5">
                  <c:v>33.680999999999997</c:v>
                </c:pt>
                <c:pt idx="6">
                  <c:v>23.504999999999999</c:v>
                </c:pt>
                <c:pt idx="7">
                  <c:v>43.155999999999999</c:v>
                </c:pt>
                <c:pt idx="8">
                  <c:v>34.061999999999998</c:v>
                </c:pt>
                <c:pt idx="9">
                  <c:v>34.286999999999999</c:v>
                </c:pt>
                <c:pt idx="10">
                  <c:v>38.209000000000003</c:v>
                </c:pt>
                <c:pt idx="11">
                  <c:v>33.662999999999997</c:v>
                </c:pt>
              </c:numCache>
            </c:numRef>
          </c:val>
          <c:extLst>
            <c:ext xmlns:c16="http://schemas.microsoft.com/office/drawing/2014/chart" uri="{C3380CC4-5D6E-409C-BE32-E72D297353CC}">
              <c16:uniqueId val="{00000004-D44F-4E6F-8EC7-0842DC6EF252}"/>
            </c:ext>
          </c:extLst>
        </c:ser>
        <c:ser>
          <c:idx val="5"/>
          <c:order val="5"/>
          <c:tx>
            <c:strRef>
              <c:f>Tabelle1!$G$29</c:f>
              <c:strCache>
                <c:ptCount val="1"/>
                <c:pt idx="0">
                  <c:v>30.6.2016</c:v>
                </c:pt>
              </c:strCache>
            </c:strRef>
          </c:tx>
          <c:spPr>
            <a:solidFill>
              <a:srgbClr val="549FC8"/>
            </a:solidFill>
            <a:ln w="22225">
              <a:solidFill>
                <a:srgbClr val="549FC8"/>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Tabelle1!$G$42:$G$53</c:f>
              <c:numCache>
                <c:formatCode>#\ ##0</c:formatCode>
                <c:ptCount val="12"/>
                <c:pt idx="0">
                  <c:v>50.945999999999998</c:v>
                </c:pt>
                <c:pt idx="1">
                  <c:v>55.466000000000001</c:v>
                </c:pt>
                <c:pt idx="2">
                  <c:v>28.702999999999999</c:v>
                </c:pt>
                <c:pt idx="3">
                  <c:v>28.405000000000001</c:v>
                </c:pt>
                <c:pt idx="4">
                  <c:v>42.366</c:v>
                </c:pt>
                <c:pt idx="5">
                  <c:v>33.906999999999996</c:v>
                </c:pt>
                <c:pt idx="6">
                  <c:v>23.378</c:v>
                </c:pt>
                <c:pt idx="7">
                  <c:v>43.085999999999999</c:v>
                </c:pt>
                <c:pt idx="8">
                  <c:v>33.984999999999999</c:v>
                </c:pt>
                <c:pt idx="9">
                  <c:v>34.225000000000001</c:v>
                </c:pt>
                <c:pt idx="10">
                  <c:v>38.149000000000001</c:v>
                </c:pt>
                <c:pt idx="11">
                  <c:v>33.813000000000002</c:v>
                </c:pt>
              </c:numCache>
            </c:numRef>
          </c:val>
          <c:extLst>
            <c:ext xmlns:c16="http://schemas.microsoft.com/office/drawing/2014/chart" uri="{C3380CC4-5D6E-409C-BE32-E72D297353CC}">
              <c16:uniqueId val="{00000005-D44F-4E6F-8EC7-0842DC6EF252}"/>
            </c:ext>
          </c:extLst>
        </c:ser>
        <c:ser>
          <c:idx val="6"/>
          <c:order val="6"/>
          <c:tx>
            <c:strRef>
              <c:f>Tabelle1!$H$29</c:f>
              <c:strCache>
                <c:ptCount val="1"/>
                <c:pt idx="0">
                  <c:v>30.6.2017</c:v>
                </c:pt>
              </c:strCache>
            </c:strRef>
          </c:tx>
          <c:spPr>
            <a:solidFill>
              <a:srgbClr val="71AFD1"/>
            </a:solidFill>
            <a:ln w="22225">
              <a:solidFill>
                <a:srgbClr val="71AFD1"/>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Tabelle1!$H$42:$H$53</c:f>
              <c:numCache>
                <c:formatCode>#\ ##0</c:formatCode>
                <c:ptCount val="12"/>
                <c:pt idx="0">
                  <c:v>51.07</c:v>
                </c:pt>
                <c:pt idx="1">
                  <c:v>55.956000000000003</c:v>
                </c:pt>
                <c:pt idx="2">
                  <c:v>28.436</c:v>
                </c:pt>
                <c:pt idx="3">
                  <c:v>28.305</c:v>
                </c:pt>
                <c:pt idx="4">
                  <c:v>42.886000000000003</c:v>
                </c:pt>
                <c:pt idx="5">
                  <c:v>34.215000000000003</c:v>
                </c:pt>
                <c:pt idx="6">
                  <c:v>23.353000000000002</c:v>
                </c:pt>
                <c:pt idx="7">
                  <c:v>43.177999999999997</c:v>
                </c:pt>
                <c:pt idx="8">
                  <c:v>34.183999999999997</c:v>
                </c:pt>
                <c:pt idx="9">
                  <c:v>34.08</c:v>
                </c:pt>
                <c:pt idx="10">
                  <c:v>38.165999999999997</c:v>
                </c:pt>
                <c:pt idx="11">
                  <c:v>33.890999999999998</c:v>
                </c:pt>
              </c:numCache>
            </c:numRef>
          </c:val>
          <c:extLst>
            <c:ext xmlns:c16="http://schemas.microsoft.com/office/drawing/2014/chart" uri="{C3380CC4-5D6E-409C-BE32-E72D297353CC}">
              <c16:uniqueId val="{00000006-D44F-4E6F-8EC7-0842DC6EF252}"/>
            </c:ext>
          </c:extLst>
        </c:ser>
        <c:ser>
          <c:idx val="7"/>
          <c:order val="7"/>
          <c:tx>
            <c:strRef>
              <c:f>Tabelle1!$I$29</c:f>
              <c:strCache>
                <c:ptCount val="1"/>
                <c:pt idx="0">
                  <c:v>30.6.2018</c:v>
                </c:pt>
              </c:strCache>
            </c:strRef>
          </c:tx>
          <c:spPr>
            <a:solidFill>
              <a:srgbClr val="84BEDC"/>
            </a:solidFill>
            <a:ln w="22225">
              <a:solidFill>
                <a:srgbClr val="84BEDC"/>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Tabelle1!$I$42:$I$53</c:f>
              <c:numCache>
                <c:formatCode>#\ ##0</c:formatCode>
                <c:ptCount val="12"/>
                <c:pt idx="0">
                  <c:v>51.021999999999998</c:v>
                </c:pt>
                <c:pt idx="1">
                  <c:v>56.686</c:v>
                </c:pt>
                <c:pt idx="2">
                  <c:v>28.196999999999999</c:v>
                </c:pt>
                <c:pt idx="3">
                  <c:v>28.173999999999999</c:v>
                </c:pt>
                <c:pt idx="4">
                  <c:v>43.274999999999999</c:v>
                </c:pt>
                <c:pt idx="5">
                  <c:v>34.323999999999998</c:v>
                </c:pt>
                <c:pt idx="6">
                  <c:v>23.446999999999999</c:v>
                </c:pt>
                <c:pt idx="7">
                  <c:v>43.072000000000003</c:v>
                </c:pt>
                <c:pt idx="8">
                  <c:v>34.197000000000003</c:v>
                </c:pt>
                <c:pt idx="9">
                  <c:v>33.956000000000003</c:v>
                </c:pt>
                <c:pt idx="10">
                  <c:v>38.334000000000003</c:v>
                </c:pt>
                <c:pt idx="11">
                  <c:v>34.040999999999997</c:v>
                </c:pt>
              </c:numCache>
            </c:numRef>
          </c:val>
          <c:extLst>
            <c:ext xmlns:c16="http://schemas.microsoft.com/office/drawing/2014/chart" uri="{C3380CC4-5D6E-409C-BE32-E72D297353CC}">
              <c16:uniqueId val="{00000007-D44F-4E6F-8EC7-0842DC6EF252}"/>
            </c:ext>
          </c:extLst>
        </c:ser>
        <c:ser>
          <c:idx val="8"/>
          <c:order val="8"/>
          <c:tx>
            <c:strRef>
              <c:f>Tabelle1!$J$29</c:f>
              <c:strCache>
                <c:ptCount val="1"/>
                <c:pt idx="0">
                  <c:v>30.6.2019</c:v>
                </c:pt>
              </c:strCache>
            </c:strRef>
          </c:tx>
          <c:spPr>
            <a:solidFill>
              <a:srgbClr val="9FC9E1"/>
            </a:solidFill>
            <a:ln w="22225">
              <a:solidFill>
                <a:srgbClr val="9FC9E1"/>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Tabelle1!$J$42:$J$53</c:f>
              <c:numCache>
                <c:formatCode>#\ ##0</c:formatCode>
                <c:ptCount val="12"/>
                <c:pt idx="0">
                  <c:v>52.252000000000002</c:v>
                </c:pt>
                <c:pt idx="1">
                  <c:v>56.688000000000002</c:v>
                </c:pt>
                <c:pt idx="2">
                  <c:v>27.23</c:v>
                </c:pt>
                <c:pt idx="3">
                  <c:v>28.012</c:v>
                </c:pt>
                <c:pt idx="4">
                  <c:v>42.637999999999998</c:v>
                </c:pt>
                <c:pt idx="5">
                  <c:v>34.249000000000002</c:v>
                </c:pt>
                <c:pt idx="6">
                  <c:v>24.17</c:v>
                </c:pt>
                <c:pt idx="7">
                  <c:v>40.789000000000001</c:v>
                </c:pt>
                <c:pt idx="8">
                  <c:v>34.267000000000003</c:v>
                </c:pt>
                <c:pt idx="9">
                  <c:v>33.978999999999999</c:v>
                </c:pt>
                <c:pt idx="10">
                  <c:v>38.027999999999999</c:v>
                </c:pt>
                <c:pt idx="11">
                  <c:v>33.883000000000003</c:v>
                </c:pt>
              </c:numCache>
            </c:numRef>
          </c:val>
          <c:extLst>
            <c:ext xmlns:c16="http://schemas.microsoft.com/office/drawing/2014/chart" uri="{C3380CC4-5D6E-409C-BE32-E72D297353CC}">
              <c16:uniqueId val="{00000008-D44F-4E6F-8EC7-0842DC6EF252}"/>
            </c:ext>
          </c:extLst>
        </c:ser>
        <c:ser>
          <c:idx val="9"/>
          <c:order val="9"/>
          <c:tx>
            <c:strRef>
              <c:f>Tabelle1!$K$29</c:f>
              <c:strCache>
                <c:ptCount val="1"/>
                <c:pt idx="0">
                  <c:v>30.6.2020</c:v>
                </c:pt>
              </c:strCache>
            </c:strRef>
          </c:tx>
          <c:spPr>
            <a:solidFill>
              <a:srgbClr val="AFD2E7"/>
            </a:solidFill>
            <a:ln w="22225">
              <a:solidFill>
                <a:srgbClr val="AFD2E7"/>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Tabelle1!$K$42:$K$53</c:f>
              <c:numCache>
                <c:formatCode>#\ ##0</c:formatCode>
                <c:ptCount val="12"/>
                <c:pt idx="0">
                  <c:v>51.247999999999998</c:v>
                </c:pt>
                <c:pt idx="1">
                  <c:v>55.847999999999999</c:v>
                </c:pt>
                <c:pt idx="2">
                  <c:v>26.489000000000001</c:v>
                </c:pt>
                <c:pt idx="3">
                  <c:v>27.414000000000001</c:v>
                </c:pt>
                <c:pt idx="4">
                  <c:v>41.865000000000002</c:v>
                </c:pt>
                <c:pt idx="5">
                  <c:v>34.173000000000002</c:v>
                </c:pt>
                <c:pt idx="6">
                  <c:v>23.372</c:v>
                </c:pt>
                <c:pt idx="7">
                  <c:v>41.238</c:v>
                </c:pt>
                <c:pt idx="8">
                  <c:v>33.807000000000002</c:v>
                </c:pt>
                <c:pt idx="9">
                  <c:v>33.450000000000003</c:v>
                </c:pt>
                <c:pt idx="10">
                  <c:v>37.131</c:v>
                </c:pt>
                <c:pt idx="11">
                  <c:v>33.218000000000004</c:v>
                </c:pt>
              </c:numCache>
            </c:numRef>
          </c:val>
          <c:extLst>
            <c:ext xmlns:c16="http://schemas.microsoft.com/office/drawing/2014/chart" uri="{C3380CC4-5D6E-409C-BE32-E72D297353CC}">
              <c16:uniqueId val="{00000009-D44F-4E6F-8EC7-0842DC6EF252}"/>
            </c:ext>
          </c:extLst>
        </c:ser>
        <c:ser>
          <c:idx val="10"/>
          <c:order val="10"/>
          <c:tx>
            <c:strRef>
              <c:f>Tabelle1!$L$29</c:f>
              <c:strCache>
                <c:ptCount val="1"/>
                <c:pt idx="0">
                  <c:v>30.6.2021</c:v>
                </c:pt>
              </c:strCache>
            </c:strRef>
          </c:tx>
          <c:spPr>
            <a:solidFill>
              <a:srgbClr val="C2DCEC"/>
            </a:solidFill>
            <a:ln w="22225">
              <a:solidFill>
                <a:srgbClr val="C2DCEC"/>
              </a:solidFill>
              <a:miter lim="800000"/>
            </a:ln>
          </c:spPr>
          <c:invertIfNegative val="0"/>
          <c:cat>
            <c:strRef>
              <c:f>Tabelle1!$A$42:$A$53</c:f>
              <c:strCache>
                <c:ptCount val="12"/>
                <c:pt idx="0">
                  <c:v>Schmalkalden-Meiningen</c:v>
                </c:pt>
                <c:pt idx="1">
                  <c:v>Gotha </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Tabelle1!$L$42:$L$53</c:f>
              <c:numCache>
                <c:formatCode>#\ ##0</c:formatCode>
                <c:ptCount val="12"/>
                <c:pt idx="0">
                  <c:v>50.911999999999999</c:v>
                </c:pt>
                <c:pt idx="1">
                  <c:v>56.348999999999997</c:v>
                </c:pt>
                <c:pt idx="2">
                  <c:v>26.437999999999999</c:v>
                </c:pt>
                <c:pt idx="3">
                  <c:v>27.172999999999998</c:v>
                </c:pt>
                <c:pt idx="4">
                  <c:v>42.206000000000003</c:v>
                </c:pt>
                <c:pt idx="5">
                  <c:v>34.216999999999999</c:v>
                </c:pt>
                <c:pt idx="6">
                  <c:v>23.221</c:v>
                </c:pt>
                <c:pt idx="7">
                  <c:v>40.921999999999997</c:v>
                </c:pt>
                <c:pt idx="8">
                  <c:v>33.753999999999998</c:v>
                </c:pt>
                <c:pt idx="9">
                  <c:v>33.247999999999998</c:v>
                </c:pt>
                <c:pt idx="10">
                  <c:v>37.011000000000003</c:v>
                </c:pt>
                <c:pt idx="11">
                  <c:v>33.325000000000003</c:v>
                </c:pt>
              </c:numCache>
            </c:numRef>
          </c:val>
          <c:extLst>
            <c:ext xmlns:c16="http://schemas.microsoft.com/office/drawing/2014/chart" uri="{C3380CC4-5D6E-409C-BE32-E72D297353CC}">
              <c16:uniqueId val="{0000000B-D44F-4E6F-8EC7-0842DC6EF252}"/>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none"/>
        <c:minorTickMark val="none"/>
        <c:tickLblPos val="nextTo"/>
        <c:spPr>
          <a:noFill/>
          <a:ln>
            <a:noFill/>
          </a:ln>
        </c:spPr>
        <c:txPr>
          <a:bodyPr/>
          <a:lstStyle/>
          <a:p>
            <a:pPr>
              <a:defRPr sz="1000" b="1">
                <a:solidFill>
                  <a:schemeClr val="tx1"/>
                </a:solidFill>
              </a:defRPr>
            </a:pPr>
            <a:endParaRPr lang="de-DE"/>
          </a:p>
        </c:txPr>
        <c:crossAx val="99330688"/>
        <c:crosses val="autoZero"/>
        <c:auto val="0"/>
        <c:lblAlgn val="ctr"/>
        <c:lblOffset val="20"/>
        <c:tickLblSkip val="1"/>
        <c:tickMarkSkip val="1"/>
        <c:noMultiLvlLbl val="0"/>
      </c:catAx>
      <c:valAx>
        <c:axId val="99330688"/>
        <c:scaling>
          <c:orientation val="minMax"/>
          <c:max val="120"/>
          <c:min val="0"/>
        </c:scaling>
        <c:delete val="0"/>
        <c:axPos val="b"/>
        <c:majorGridlines>
          <c:spPr>
            <a:ln w="9525">
              <a:solidFill>
                <a:schemeClr val="bg1"/>
              </a:solidFill>
              <a:prstDash val="solid"/>
            </a:ln>
          </c:spPr>
        </c:majorGridlines>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44344052639724146"/>
          <c:y val="0.92328366074873292"/>
          <c:w val="0.34829854841563501"/>
          <c:h val="2.389362577168065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0" orientation="portrait" useFirstPageNumber="1"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1" orientation="portrait" useFirstPageNumber="1"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2" orientation="portrait" useFirstPageNumber="1"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3" orientation="portrait" useFirstPageNumber="1"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4" orientation="portrait" useFirstPageNumber="1"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5" orientation="portrait" useFirstPageNumber="1"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1181102362204722" right="0.51181102362204722" top="0.78740157480314965" bottom="0.59055118110236227" header="0.31496062992125984" footer="0.55118110236220474"/>
  <pageSetup paperSize="9" firstPageNumber="16" orientation="portrait" useFirstPageNumber="1"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5118110236220474" header="0.31496062992125984" footer="0.31496062992125984"/>
  <pageSetup paperSize="9" firstPageNumber="17" orientation="portrait" useFirstPageNumber="1" r:id="rId1"/>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781550" y="1076325"/>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943600" y="10953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371850" y="12192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3362325" y="17049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371850" y="24574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371850" y="36004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19175" y="1724025"/>
          <a:ext cx="232410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38225" y="2457450"/>
          <a:ext cx="2228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457575" y="2457450"/>
          <a:ext cx="2514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619250" y="4400550"/>
          <a:ext cx="16192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657600" y="4400550"/>
          <a:ext cx="14954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5133975" y="6105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619250" y="66770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5105400" y="667702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3095625" y="6115050"/>
          <a:ext cx="202882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0.01185</cdr:x>
      <cdr:y>0.00841</cdr:y>
    </cdr:from>
    <cdr:to>
      <cdr:x>0.99407</cdr:x>
      <cdr:y>0.06724</cdr:y>
    </cdr:to>
    <cdr:sp macro="" textlink="Tabelle1!$A$28">
      <cdr:nvSpPr>
        <cdr:cNvPr id="2" name="Textfeld 1"/>
        <cdr:cNvSpPr txBox="1"/>
      </cdr:nvSpPr>
      <cdr:spPr>
        <a:xfrm xmlns:a="http://schemas.openxmlformats.org/drawingml/2006/main">
          <a:off x="76200" y="76260"/>
          <a:ext cx="63150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799CFBA-76DA-4B0A-AC03-11F775EA9F41}" type="TxLink">
            <a:rPr lang="en-US" sz="1100" b="1" i="0" u="none" strike="noStrike">
              <a:solidFill>
                <a:srgbClr val="000000"/>
              </a:solidFill>
              <a:latin typeface="Arial"/>
              <a:cs typeface="Arial"/>
            </a:rPr>
            <a:pPr algn="ctr"/>
            <a:t>2. Sozialversicherungspflichtig Beschäftigte am Wohnort 2011 bis 2021 nach Kreisen 
(Stichtag 30.6.)</a:t>
          </a:fld>
          <a:endParaRPr lang="de-DE"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0.27153</cdr:x>
      <cdr:y>0.88844</cdr:y>
    </cdr:from>
    <cdr:to>
      <cdr:x>0.93869</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71649" y="8284681"/>
          <a:ext cx="4352925"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0.58077</cdr:x>
      <cdr:y>0.91901</cdr:y>
    </cdr:from>
    <cdr:to>
      <cdr:x>0.64156</cdr:x>
      <cdr:y>0.94682</cdr:y>
    </cdr:to>
    <cdr:sp macro="" textlink="">
      <cdr:nvSpPr>
        <cdr:cNvPr id="14" name="Textfeld 1"/>
        <cdr:cNvSpPr txBox="1"/>
      </cdr:nvSpPr>
      <cdr:spPr>
        <a:xfrm xmlns:a="http://schemas.openxmlformats.org/drawingml/2006/main">
          <a:off x="3789339"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3.xml><?xml version="1.0" encoding="utf-8"?>
<c:userShapes xmlns:c="http://schemas.openxmlformats.org/drawingml/2006/chart">
  <cdr:relSizeAnchor xmlns:cdr="http://schemas.openxmlformats.org/drawingml/2006/chartDrawing">
    <cdr:from>
      <cdr:x>0.01185</cdr:x>
      <cdr:y>0.00841</cdr:y>
    </cdr:from>
    <cdr:to>
      <cdr:x>0.99407</cdr:x>
      <cdr:y>0.06724</cdr:y>
    </cdr:to>
    <cdr:sp macro="" textlink="Tabelle1!$B$28">
      <cdr:nvSpPr>
        <cdr:cNvPr id="2" name="Textfeld 1"/>
        <cdr:cNvSpPr txBox="1"/>
      </cdr:nvSpPr>
      <cdr:spPr>
        <a:xfrm xmlns:a="http://schemas.openxmlformats.org/drawingml/2006/main">
          <a:off x="76148" y="76274"/>
          <a:ext cx="6311759" cy="5335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9851CE8-D381-4B76-9BE6-1E5DE39D120F}" type="TxLink">
            <a:rPr lang="en-US" sz="1100" b="0" i="0" u="none" strike="noStrike">
              <a:solidFill>
                <a:srgbClr val="000000"/>
              </a:solidFill>
              <a:latin typeface="Arial"/>
              <a:cs typeface="Arial"/>
            </a:rPr>
            <a:pPr algn="ctr"/>
            <a:t>Noch: 2. Sozialversicherungspflichtig Beschäftigte am Wohnort 2011 bis 2021 nach Kreisen 
(Stichtag 30.6.)</a:t>
          </a:fld>
          <a:endParaRPr lang="de-DE" sz="11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0.30525</cdr:x>
      <cdr:y>0.96943</cdr:y>
    </cdr:from>
    <cdr:to>
      <cdr:x>0.58794</cdr:x>
      <cdr:y>0.99489</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985856" y="9030654"/>
          <a:ext cx="1839061" cy="237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0.33285</cdr:x>
      <cdr:y>0.88844</cdr:y>
    </cdr:from>
    <cdr:to>
      <cdr:x>0.94599</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171700" y="8284681"/>
          <a:ext cx="4000500"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0.60267</cdr:x>
      <cdr:y>0.91901</cdr:y>
    </cdr:from>
    <cdr:to>
      <cdr:x>0.66346</cdr:x>
      <cdr:y>0.94682</cdr:y>
    </cdr:to>
    <cdr:sp macro="" textlink="">
      <cdr:nvSpPr>
        <cdr:cNvPr id="14" name="Textfeld 1"/>
        <cdr:cNvSpPr txBox="1"/>
      </cdr:nvSpPr>
      <cdr:spPr>
        <a:xfrm xmlns:a="http://schemas.openxmlformats.org/drawingml/2006/main">
          <a:off x="3932214"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dr:relSizeAnchor xmlns:cdr="http://schemas.openxmlformats.org/drawingml/2006/chartDrawing">
    <cdr:from>
      <cdr:x>0.05971</cdr:x>
      <cdr:y>0.15339</cdr:y>
    </cdr:from>
    <cdr:to>
      <cdr:x>0.31443</cdr:x>
      <cdr:y>0.21687</cdr:y>
    </cdr:to>
    <cdr:sp macro="" textlink="">
      <cdr:nvSpPr>
        <cdr:cNvPr id="6" name="Textfeld 1"/>
        <cdr:cNvSpPr txBox="1"/>
      </cdr:nvSpPr>
      <cdr:spPr>
        <a:xfrm xmlns:a="http://schemas.openxmlformats.org/drawingml/2006/main">
          <a:off x="389437" y="1404285"/>
          <a:ext cx="1661239" cy="58117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a:t>
          </a:r>
        </a:p>
        <a:p xmlns:a="http://schemas.openxmlformats.org/drawingml/2006/main">
          <a:pPr algn="r"/>
          <a:r>
            <a:rPr lang="de-DE" sz="1000" b="1">
              <a:latin typeface="Arial" panose="020B0604020202020204" pitchFamily="34" charset="0"/>
              <a:cs typeface="Arial" panose="020B0604020202020204" pitchFamily="34" charset="0"/>
            </a:rPr>
            <a:t> ohne Baugewerbe</a:t>
          </a:r>
        </a:p>
      </cdr:txBody>
    </cdr:sp>
  </cdr:relSizeAnchor>
  <cdr:relSizeAnchor xmlns:cdr="http://schemas.openxmlformats.org/drawingml/2006/chartDrawing">
    <cdr:from>
      <cdr:x>0.05971</cdr:x>
      <cdr:y>0.2437</cdr:y>
    </cdr:from>
    <cdr:to>
      <cdr:x>0.31443</cdr:x>
      <cdr:y>0.28956</cdr:y>
    </cdr:to>
    <cdr:sp macro="" textlink="">
      <cdr:nvSpPr>
        <cdr:cNvPr id="7" name="Textfeld 1"/>
        <cdr:cNvSpPr txBox="1"/>
      </cdr:nvSpPr>
      <cdr:spPr>
        <a:xfrm xmlns:a="http://schemas.openxmlformats.org/drawingml/2006/main">
          <a:off x="389437" y="2231095"/>
          <a:ext cx="1661239" cy="419858"/>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0.01033</cdr:x>
      <cdr:y>0.3174</cdr:y>
    </cdr:from>
    <cdr:to>
      <cdr:x>0.31443</cdr:x>
      <cdr:y>0.3696</cdr:y>
    </cdr:to>
    <cdr:sp macro="" textlink="">
      <cdr:nvSpPr>
        <cdr:cNvPr id="8" name="Textfeld 1"/>
        <cdr:cNvSpPr txBox="1"/>
      </cdr:nvSpPr>
      <cdr:spPr>
        <a:xfrm xmlns:a="http://schemas.openxmlformats.org/drawingml/2006/main">
          <a:off x="67235" y="2902325"/>
          <a:ext cx="1979917" cy="47727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Gastgewerbe</a:t>
          </a:r>
        </a:p>
      </cdr:txBody>
    </cdr:sp>
  </cdr:relSizeAnchor>
  <cdr:relSizeAnchor xmlns:cdr="http://schemas.openxmlformats.org/drawingml/2006/chartDrawing">
    <cdr:from>
      <cdr:x>0</cdr:x>
      <cdr:y>0.39643</cdr:y>
    </cdr:from>
    <cdr:to>
      <cdr:x>0.31443</cdr:x>
      <cdr:y>0.45256</cdr:y>
    </cdr:to>
    <cdr:sp macro="" textlink="">
      <cdr:nvSpPr>
        <cdr:cNvPr id="9" name="Textfeld 1"/>
        <cdr:cNvSpPr txBox="1"/>
      </cdr:nvSpPr>
      <cdr:spPr>
        <a:xfrm xmlns:a="http://schemas.openxmlformats.org/drawingml/2006/main">
          <a:off x="0" y="3624933"/>
          <a:ext cx="2047152" cy="51325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Information und Kommunikation</a:t>
          </a:r>
        </a:p>
      </cdr:txBody>
    </cdr:sp>
  </cdr:relSizeAnchor>
  <cdr:relSizeAnchor xmlns:cdr="http://schemas.openxmlformats.org/drawingml/2006/chartDrawing">
    <cdr:from>
      <cdr:x>0</cdr:x>
      <cdr:y>0.47426</cdr:y>
    </cdr:from>
    <cdr:to>
      <cdr:x>0.31443</cdr:x>
      <cdr:y>0.53255</cdr:y>
    </cdr:to>
    <cdr:sp macro="" textlink="">
      <cdr:nvSpPr>
        <cdr:cNvPr id="10" name="Textfeld 1"/>
        <cdr:cNvSpPr txBox="1"/>
      </cdr:nvSpPr>
      <cdr:spPr>
        <a:xfrm xmlns:a="http://schemas.openxmlformats.org/drawingml/2006/main">
          <a:off x="0" y="4336677"/>
          <a:ext cx="2047152" cy="53295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und Versicherungsdienstleistungen</a:t>
          </a:r>
        </a:p>
      </cdr:txBody>
    </cdr:sp>
  </cdr:relSizeAnchor>
  <cdr:relSizeAnchor xmlns:cdr="http://schemas.openxmlformats.org/drawingml/2006/chartDrawing">
    <cdr:from>
      <cdr:x>0.05971</cdr:x>
      <cdr:y>0.55698</cdr:y>
    </cdr:from>
    <cdr:to>
      <cdr:x>0.31443</cdr:x>
      <cdr:y>0.60896</cdr:y>
    </cdr:to>
    <cdr:sp macro="" textlink="">
      <cdr:nvSpPr>
        <cdr:cNvPr id="11" name="Textfeld 1"/>
        <cdr:cNvSpPr txBox="1"/>
      </cdr:nvSpPr>
      <cdr:spPr>
        <a:xfrm xmlns:a="http://schemas.openxmlformats.org/drawingml/2006/main">
          <a:off x="388768" y="5093025"/>
          <a:ext cx="1658384" cy="475306"/>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Grundstücks- und Wohnungswesen</a:t>
          </a:r>
        </a:p>
      </cdr:txBody>
    </cdr:sp>
  </cdr:relSizeAnchor>
  <cdr:relSizeAnchor xmlns:cdr="http://schemas.openxmlformats.org/drawingml/2006/chartDrawing">
    <cdr:from>
      <cdr:x>0</cdr:x>
      <cdr:y>0.61498</cdr:y>
    </cdr:from>
    <cdr:to>
      <cdr:x>0.31443</cdr:x>
      <cdr:y>0.70783</cdr:y>
    </cdr:to>
    <cdr:sp macro="" textlink="">
      <cdr:nvSpPr>
        <cdr:cNvPr id="12" name="Textfeld 1"/>
        <cdr:cNvSpPr txBox="1"/>
      </cdr:nvSpPr>
      <cdr:spPr>
        <a:xfrm xmlns:a="http://schemas.openxmlformats.org/drawingml/2006/main">
          <a:off x="0" y="5630293"/>
          <a:ext cx="2050676" cy="850061"/>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Freiberufliche, wissenschaftliche, techn. Dienstleistungen; sonstige wirtschaftliche Dienstleistungen  </a:t>
          </a:r>
        </a:p>
      </cdr:txBody>
    </cdr:sp>
  </cdr:relSizeAnchor>
  <cdr:relSizeAnchor xmlns:cdr="http://schemas.openxmlformats.org/drawingml/2006/chartDrawing">
    <cdr:from>
      <cdr:x>0.02405</cdr:x>
      <cdr:y>0.69672</cdr:y>
    </cdr:from>
    <cdr:to>
      <cdr:x>0.31443</cdr:x>
      <cdr:y>0.7859</cdr:y>
    </cdr:to>
    <cdr:sp macro="" textlink="">
      <cdr:nvSpPr>
        <cdr:cNvPr id="13" name="Textfeld 1"/>
        <cdr:cNvSpPr txBox="1"/>
      </cdr:nvSpPr>
      <cdr:spPr>
        <a:xfrm xmlns:a="http://schemas.openxmlformats.org/drawingml/2006/main">
          <a:off x="156882" y="6378608"/>
          <a:ext cx="1893794" cy="816461"/>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 Verwaltung, Verteidigung, Sozialversicherung; Erziehung u. Unterricht; Gesundheits- und Sozialwesen</a:t>
          </a:r>
        </a:p>
      </cdr:txBody>
    </cdr:sp>
  </cdr:relSizeAnchor>
  <cdr:relSizeAnchor xmlns:cdr="http://schemas.openxmlformats.org/drawingml/2006/chartDrawing">
    <cdr:from>
      <cdr:x>0.05192</cdr:x>
      <cdr:y>0.78335</cdr:y>
    </cdr:from>
    <cdr:to>
      <cdr:x>0.31443</cdr:x>
      <cdr:y>0.85783</cdr:y>
    </cdr:to>
    <cdr:sp macro="" textlink="">
      <cdr:nvSpPr>
        <cdr:cNvPr id="15" name="Textfeld 1"/>
        <cdr:cNvSpPr txBox="1"/>
      </cdr:nvSpPr>
      <cdr:spPr>
        <a:xfrm xmlns:a="http://schemas.openxmlformats.org/drawingml/2006/main">
          <a:off x="338632" y="7171765"/>
          <a:ext cx="1712044" cy="681866"/>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Kunst, Unterhaltung und Erholung; sonstige Dienstleistungen; Priv. </a:t>
          </a:r>
        </a:p>
        <a:p xmlns:a="http://schemas.openxmlformats.org/drawingml/2006/main">
          <a:pPr algn="r"/>
          <a:r>
            <a:rPr lang="de-DE" sz="1000" b="1">
              <a:latin typeface="Arial" panose="020B0604020202020204" pitchFamily="34" charset="0"/>
              <a:cs typeface="Arial" panose="020B0604020202020204" pitchFamily="34" charset="0"/>
            </a:rPr>
            <a:t>Haushalte; Exterr. Org. </a:t>
          </a:r>
        </a:p>
      </cdr:txBody>
    </cdr:sp>
  </cdr:relSizeAnchor>
  <cdr:relSizeAnchor xmlns:cdr="http://schemas.openxmlformats.org/drawingml/2006/chartDrawing">
    <cdr:from>
      <cdr:x>0.05971</cdr:x>
      <cdr:y>0.07776</cdr:y>
    </cdr:from>
    <cdr:to>
      <cdr:x>0.31443</cdr:x>
      <cdr:y>0.14124</cdr:y>
    </cdr:to>
    <cdr:sp macro="" textlink="">
      <cdr:nvSpPr>
        <cdr:cNvPr id="16" name="Textfeld 1"/>
        <cdr:cNvSpPr txBox="1"/>
      </cdr:nvSpPr>
      <cdr:spPr>
        <a:xfrm xmlns:a="http://schemas.openxmlformats.org/drawingml/2006/main">
          <a:off x="389437" y="711947"/>
          <a:ext cx="1661239" cy="58117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a:t>
          </a:r>
        </a:p>
        <a:p xmlns:a="http://schemas.openxmlformats.org/drawingml/2006/main">
          <a:pPr marL="0" indent="0" algn="r"/>
          <a:r>
            <a:rPr lang="de-DE" sz="1000" b="1">
              <a:latin typeface="Arial" panose="020B0604020202020204" pitchFamily="34" charset="0"/>
              <a:ea typeface="+mn-ea"/>
              <a:cs typeface="Arial" panose="020B0604020202020204" pitchFamily="34" charset="0"/>
            </a:rPr>
            <a:t> Fischerei</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0.00841</cdr:y>
    </cdr:from>
    <cdr:to>
      <cdr:x>1</cdr:x>
      <cdr:y>0.06724</cdr:y>
    </cdr:to>
    <cdr:sp macro="" textlink="Tabelle1!$A$55">
      <cdr:nvSpPr>
        <cdr:cNvPr id="2" name="Textfeld 1"/>
        <cdr:cNvSpPr txBox="1"/>
      </cdr:nvSpPr>
      <cdr:spPr>
        <a:xfrm xmlns:a="http://schemas.openxmlformats.org/drawingml/2006/main">
          <a:off x="0" y="76331"/>
          <a:ext cx="6415562" cy="533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7FD09B-FF99-4060-9E65-FC9A607D3FCE}" type="TxLink">
            <a:rPr lang="en-US" sz="1100" b="1" i="0" u="none" strike="noStrike">
              <a:solidFill>
                <a:srgbClr val="000000"/>
              </a:solidFill>
              <a:latin typeface="Arial"/>
              <a:cs typeface="Arial"/>
            </a:rPr>
            <a:pPr algn="ctr"/>
            <a:t>3. Sozialversicherungspflichtig Beschäftigte am Arbeitsort 2011 bis 2021 
nach Wirtschaftsabschnitten (Stichtag 30.6.)</a:t>
          </a:fld>
          <a:endParaRPr lang="de-DE" sz="1100"/>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0.27445</cdr:x>
      <cdr:y>0.88844</cdr:y>
    </cdr:from>
    <cdr:to>
      <cdr:x>0.94015</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90700" y="8284681"/>
          <a:ext cx="4343400"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0.5764</cdr:x>
      <cdr:y>0.91828</cdr:y>
    </cdr:from>
    <cdr:to>
      <cdr:x>0.63719</cdr:x>
      <cdr:y>0.94784</cdr:y>
    </cdr:to>
    <cdr:sp macro="" textlink="">
      <cdr:nvSpPr>
        <cdr:cNvPr id="14" name="Textfeld 1"/>
        <cdr:cNvSpPr txBox="1"/>
      </cdr:nvSpPr>
      <cdr:spPr>
        <a:xfrm xmlns:a="http://schemas.openxmlformats.org/drawingml/2006/main">
          <a:off x="3760764" y="8562975"/>
          <a:ext cx="396632" cy="275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9.xml><?xml version="1.0" encoding="utf-8"?>
<c:userShapes xmlns:c="http://schemas.openxmlformats.org/drawingml/2006/chart">
  <cdr:relSizeAnchor xmlns:cdr="http://schemas.openxmlformats.org/drawingml/2006/chartDrawing">
    <cdr:from>
      <cdr:x>0.01185</cdr:x>
      <cdr:y>0.00841</cdr:y>
    </cdr:from>
    <cdr:to>
      <cdr:x>0.99407</cdr:x>
      <cdr:y>0.06724</cdr:y>
    </cdr:to>
    <cdr:sp macro="" textlink="Tabelle1!$A$68">
      <cdr:nvSpPr>
        <cdr:cNvPr id="2" name="Textfeld 1"/>
        <cdr:cNvSpPr txBox="1"/>
      </cdr:nvSpPr>
      <cdr:spPr>
        <a:xfrm xmlns:a="http://schemas.openxmlformats.org/drawingml/2006/main">
          <a:off x="76188" y="77842"/>
          <a:ext cx="6315051" cy="5445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4ACFFED-BF7F-49CD-AD03-745160BFC07D}" type="TxLink">
            <a:rPr lang="en-US" sz="1100" b="1" i="0" u="none" strike="noStrike">
              <a:solidFill>
                <a:srgbClr val="000000"/>
              </a:solidFill>
              <a:latin typeface="Arial"/>
              <a:cs typeface="Arial"/>
            </a:rPr>
            <a:pPr algn="ctr"/>
            <a:t>4. Sozialversicherungspflichtig Beschäftigte am Arbeitsort 2011 bis 2021 
nach Altersgruppen (Stichtag 30.6.)</a:t>
          </a:fld>
          <a:endParaRPr lang="de-DE"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0.27445</cdr:x>
      <cdr:y>0.88844</cdr:y>
    </cdr:from>
    <cdr:to>
      <cdr:x>0.94015</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90700" y="8284681"/>
          <a:ext cx="4343400"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0.5764</cdr:x>
      <cdr:y>0.91901</cdr:y>
    </cdr:from>
    <cdr:to>
      <cdr:x>0.63719</cdr:x>
      <cdr:y>0.94682</cdr:y>
    </cdr:to>
    <cdr:sp macro="" textlink="">
      <cdr:nvSpPr>
        <cdr:cNvPr id="14" name="Textfeld 1"/>
        <cdr:cNvSpPr txBox="1"/>
      </cdr:nvSpPr>
      <cdr:spPr>
        <a:xfrm xmlns:a="http://schemas.openxmlformats.org/drawingml/2006/main">
          <a:off x="3760764"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22.xml><?xml version="1.0" encoding="utf-8"?>
<c:userShapes xmlns:c="http://schemas.openxmlformats.org/drawingml/2006/chart">
  <cdr:relSizeAnchor xmlns:cdr="http://schemas.openxmlformats.org/drawingml/2006/chartDrawing">
    <cdr:from>
      <cdr:x>0.01185</cdr:x>
      <cdr:y>0.00841</cdr:y>
    </cdr:from>
    <cdr:to>
      <cdr:x>0.99407</cdr:x>
      <cdr:y>0.06724</cdr:y>
    </cdr:to>
    <cdr:sp macro="" textlink="Tabelle1!$A$81">
      <cdr:nvSpPr>
        <cdr:cNvPr id="2" name="Textfeld 1"/>
        <cdr:cNvSpPr txBox="1"/>
      </cdr:nvSpPr>
      <cdr:spPr>
        <a:xfrm xmlns:a="http://schemas.openxmlformats.org/drawingml/2006/main">
          <a:off x="76200" y="76260"/>
          <a:ext cx="63150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735D715-8A91-473C-9CBF-C07923A4EDB4}" type="TxLink">
            <a:rPr lang="en-US" sz="1100" b="1" i="0" u="none" strike="noStrike">
              <a:solidFill>
                <a:srgbClr val="000000"/>
              </a:solidFill>
              <a:latin typeface="Arial"/>
              <a:cs typeface="Arial"/>
            </a:rPr>
            <a:pPr algn="ctr"/>
            <a:t>5. Sozialversicherungspflichtig Beschäftigte am Arbeitsort 2011 bis 2021 
nach ausgewählten Merkmalen (Stichtag 30.6.)</a:t>
          </a:fld>
          <a:endParaRPr lang="de-DE" sz="1100"/>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6124575" cy="93440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0.11104</cdr:x>
      <cdr:y>0.01011</cdr:y>
    </cdr:from>
    <cdr:to>
      <cdr:x>0.96448</cdr:x>
      <cdr:y>0.06894</cdr:y>
    </cdr:to>
    <cdr:sp macro="" textlink="Tabelle1!$A$93">
      <cdr:nvSpPr>
        <cdr:cNvPr id="2" name="Textfeld 1"/>
        <cdr:cNvSpPr txBox="1"/>
      </cdr:nvSpPr>
      <cdr:spPr>
        <a:xfrm xmlns:a="http://schemas.openxmlformats.org/drawingml/2006/main">
          <a:off x="683246" y="94564"/>
          <a:ext cx="5251344" cy="550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089CAD5-F3E6-4CAB-BA12-90018D2214A6}" type="TxLink">
            <a:rPr lang="en-US" sz="1100" b="1" i="0" u="none" strike="noStrike">
              <a:solidFill>
                <a:srgbClr val="000000"/>
              </a:solidFill>
              <a:latin typeface="Arial"/>
              <a:cs typeface="Arial"/>
            </a:rPr>
            <a:pPr algn="ctr"/>
            <a:t>6. Sozialversicherungspflichtig beschäftigte Auspendler aus Thüringen nach Bundesländern (Stichtag 30.6.)</a:t>
          </a:fld>
          <a:endParaRPr lang="de-DE" sz="1100"/>
        </a:p>
      </cdr:txBody>
    </cdr:sp>
  </cdr:relSizeAnchor>
  <cdr:relSizeAnchor xmlns:cdr="http://schemas.openxmlformats.org/drawingml/2006/chartDrawing">
    <cdr:from>
      <cdr:x>0.01423</cdr:x>
      <cdr:y>0.48914</cdr:y>
    </cdr:from>
    <cdr:to>
      <cdr:x>1</cdr:x>
      <cdr:y>0.9973</cdr:y>
    </cdr:to>
    <cdr:graphicFrame macro="">
      <cdr:nvGraphicFramePr>
        <cdr:cNvPr id="3"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0.28019</cdr:x>
      <cdr:y>0.41885</cdr:y>
    </cdr:from>
    <cdr:to>
      <cdr:x>0.9195</cdr:x>
      <cdr:y>0.4444</cdr:y>
    </cdr:to>
    <cdr:sp macro="" textlink="">
      <cdr:nvSpPr>
        <cdr:cNvPr id="5" name="Text Box 2054"/>
        <cdr:cNvSpPr txBox="1">
          <a:spLocks xmlns:a="http://schemas.openxmlformats.org/drawingml/2006/main" noChangeArrowheads="1"/>
        </cdr:cNvSpPr>
      </cdr:nvSpPr>
      <cdr:spPr bwMode="auto">
        <a:xfrm xmlns:a="http://schemas.openxmlformats.org/drawingml/2006/main">
          <a:off x="1724025" y="3917734"/>
          <a:ext cx="3933825" cy="238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0.23971</cdr:x>
      <cdr:y>0.91038</cdr:y>
    </cdr:from>
    <cdr:to>
      <cdr:x>0.94559</cdr:x>
      <cdr:y>0.93641</cdr:y>
    </cdr:to>
    <cdr:sp macro="" textlink="">
      <cdr:nvSpPr>
        <cdr:cNvPr id="6" name="Text Box 2054"/>
        <cdr:cNvSpPr txBox="1">
          <a:spLocks xmlns:a="http://schemas.openxmlformats.org/drawingml/2006/main" noChangeArrowheads="1"/>
        </cdr:cNvSpPr>
      </cdr:nvSpPr>
      <cdr:spPr bwMode="auto">
        <a:xfrm xmlns:a="http://schemas.openxmlformats.org/drawingml/2006/main">
          <a:off x="1474614" y="8508794"/>
          <a:ext cx="4342265" cy="243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0.26921</cdr:x>
      <cdr:y>0.97508</cdr:y>
    </cdr:from>
    <cdr:to>
      <cdr:x>0.56845</cdr:x>
      <cdr:y>1</cdr:y>
    </cdr:to>
    <cdr:sp macro="" textlink="">
      <cdr:nvSpPr>
        <cdr:cNvPr id="8" name="Text Box 2053"/>
        <cdr:cNvSpPr txBox="1">
          <a:spLocks xmlns:a="http://schemas.openxmlformats.org/drawingml/2006/main" noChangeArrowheads="1"/>
        </cdr:cNvSpPr>
      </cdr:nvSpPr>
      <cdr:spPr bwMode="auto">
        <a:xfrm xmlns:a="http://schemas.openxmlformats.org/drawingml/2006/main">
          <a:off x="1656092" y="9113493"/>
          <a:ext cx="1840793" cy="2329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0.56889</cdr:x>
      <cdr:y>0.44151</cdr:y>
    </cdr:from>
    <cdr:to>
      <cdr:x>0.63324</cdr:x>
      <cdr:y>0.46872</cdr:y>
    </cdr:to>
    <cdr:sp macro="" textlink="">
      <cdr:nvSpPr>
        <cdr:cNvPr id="14" name="Textfeld 1"/>
        <cdr:cNvSpPr txBox="1"/>
      </cdr:nvSpPr>
      <cdr:spPr>
        <a:xfrm xmlns:a="http://schemas.openxmlformats.org/drawingml/2006/main">
          <a:off x="3500454" y="4129686"/>
          <a:ext cx="395955" cy="2545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dr:relSizeAnchor xmlns:cdr="http://schemas.openxmlformats.org/drawingml/2006/chartDrawing">
    <cdr:from>
      <cdr:x>0.57645</cdr:x>
      <cdr:y>0.93741</cdr:y>
    </cdr:from>
    <cdr:to>
      <cdr:x>0.63843</cdr:x>
      <cdr:y>0.95758</cdr:y>
    </cdr:to>
    <cdr:sp macro="" textlink="">
      <cdr:nvSpPr>
        <cdr:cNvPr id="16" name="Textfeld 1"/>
        <cdr:cNvSpPr txBox="1"/>
      </cdr:nvSpPr>
      <cdr:spPr>
        <a:xfrm xmlns:a="http://schemas.openxmlformats.org/drawingml/2006/main">
          <a:off x="3546982" y="8768127"/>
          <a:ext cx="381372" cy="1886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25.xml><?xml version="1.0" encoding="utf-8"?>
<c:userShapes xmlns:c="http://schemas.openxmlformats.org/drawingml/2006/chart">
  <cdr:relSizeAnchor xmlns:cdr="http://schemas.openxmlformats.org/drawingml/2006/chartDrawing">
    <cdr:from>
      <cdr:x>0.01185</cdr:x>
      <cdr:y>0.00841</cdr:y>
    </cdr:from>
    <cdr:to>
      <cdr:x>0.99407</cdr:x>
      <cdr:y>0.12397</cdr:y>
    </cdr:to>
    <cdr:sp macro="" textlink="Tabelle1!$A$113">
      <cdr:nvSpPr>
        <cdr:cNvPr id="2" name="Textfeld 1"/>
        <cdr:cNvSpPr txBox="1"/>
      </cdr:nvSpPr>
      <cdr:spPr>
        <a:xfrm xmlns:a="http://schemas.openxmlformats.org/drawingml/2006/main">
          <a:off x="71794" y="38134"/>
          <a:ext cx="5950803" cy="523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C18D2DA-DAF0-4445-AF05-B5971C7DEB4D}" type="TxLink">
            <a:rPr lang="en-US" sz="1100" b="1" i="0" u="none" strike="noStrike">
              <a:solidFill>
                <a:srgbClr val="000000"/>
              </a:solidFill>
              <a:latin typeface="Arial"/>
              <a:cs typeface="Arial"/>
            </a:rPr>
            <a:pPr algn="ctr"/>
            <a:t>7. Sozialversicherungspflichtig beschäftigte Einpendler nach Thüringen
 nach Bundesländern (Stichtag 30.6.)</a:t>
          </a:fld>
          <a:endParaRPr lang="de-DE" sz="1100"/>
        </a:p>
      </cdr:txBody>
    </cdr:sp>
  </cdr:relSizeAnchor>
</c:userShapes>
</file>

<file path=xl/drawings/drawing26.xml><?xml version="1.0" encoding="utf-8"?>
<xdr:wsDr xmlns:xdr="http://schemas.openxmlformats.org/drawingml/2006/spreadsheetDrawing" xmlns:a="http://schemas.openxmlformats.org/drawingml/2006/main">
  <xdr:twoCellAnchor>
    <xdr:from>
      <xdr:col>9</xdr:col>
      <xdr:colOff>0</xdr:colOff>
      <xdr:row>119</xdr:row>
      <xdr:rowOff>0</xdr:rowOff>
    </xdr:from>
    <xdr:to>
      <xdr:col>9</xdr:col>
      <xdr:colOff>0</xdr:colOff>
      <xdr:row>119</xdr:row>
      <xdr:rowOff>161925</xdr:rowOff>
    </xdr:to>
    <xdr:sp macro="" textlink="">
      <xdr:nvSpPr>
        <xdr:cNvPr id="2"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119</xdr:row>
      <xdr:rowOff>0</xdr:rowOff>
    </xdr:to>
    <xdr:sp macro="" textlink="">
      <xdr:nvSpPr>
        <xdr:cNvPr id="3"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9</xdr:col>
      <xdr:colOff>0</xdr:colOff>
      <xdr:row>119</xdr:row>
      <xdr:rowOff>0</xdr:rowOff>
    </xdr:from>
    <xdr:to>
      <xdr:col>9</xdr:col>
      <xdr:colOff>0</xdr:colOff>
      <xdr:row>119</xdr:row>
      <xdr:rowOff>161925</xdr:rowOff>
    </xdr:to>
    <xdr:sp macro="" textlink="">
      <xdr:nvSpPr>
        <xdr:cNvPr id="5" name="Text 16"/>
        <xdr:cNvSpPr txBox="1">
          <a:spLocks noChangeArrowheads="1"/>
        </xdr:cNvSpPr>
      </xdr:nvSpPr>
      <xdr:spPr bwMode="auto">
        <a:xfrm>
          <a:off x="12544425" y="1496377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117</xdr:row>
      <xdr:rowOff>28575</xdr:rowOff>
    </xdr:from>
    <xdr:to>
      <xdr:col>7</xdr:col>
      <xdr:colOff>0</xdr:colOff>
      <xdr:row>119</xdr:row>
      <xdr:rowOff>0</xdr:rowOff>
    </xdr:to>
    <xdr:sp macro="" textlink="">
      <xdr:nvSpPr>
        <xdr:cNvPr id="6" name="Text 16"/>
        <xdr:cNvSpPr txBox="1">
          <a:spLocks noChangeArrowheads="1"/>
        </xdr:cNvSpPr>
      </xdr:nvSpPr>
      <xdr:spPr bwMode="auto">
        <a:xfrm>
          <a:off x="7886700" y="14354175"/>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12</xdr:col>
      <xdr:colOff>0</xdr:colOff>
      <xdr:row>119</xdr:row>
      <xdr:rowOff>0</xdr:rowOff>
    </xdr:from>
    <xdr:to>
      <xdr:col>12</xdr:col>
      <xdr:colOff>0</xdr:colOff>
      <xdr:row>119</xdr:row>
      <xdr:rowOff>161925</xdr:rowOff>
    </xdr:to>
    <xdr:sp macro="" textlink="">
      <xdr:nvSpPr>
        <xdr:cNvPr id="7" name="Text 16"/>
        <xdr:cNvSpPr txBox="1">
          <a:spLocks noChangeArrowheads="1"/>
        </xdr:cNvSpPr>
      </xdr:nvSpPr>
      <xdr:spPr bwMode="auto">
        <a:xfrm>
          <a:off x="18278475" y="1496377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30</xdr:col>
      <xdr:colOff>0</xdr:colOff>
      <xdr:row>119</xdr:row>
      <xdr:rowOff>0</xdr:rowOff>
    </xdr:from>
    <xdr:to>
      <xdr:col>30</xdr:col>
      <xdr:colOff>0</xdr:colOff>
      <xdr:row>119</xdr:row>
      <xdr:rowOff>161925</xdr:rowOff>
    </xdr:to>
    <xdr:sp macro="" textlink="">
      <xdr:nvSpPr>
        <xdr:cNvPr id="8" name="Text 16"/>
        <xdr:cNvSpPr txBox="1">
          <a:spLocks noChangeArrowheads="1"/>
        </xdr:cNvSpPr>
      </xdr:nvSpPr>
      <xdr:spPr bwMode="auto">
        <a:xfrm>
          <a:off x="3026019" y="18185423"/>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30</xdr:col>
      <xdr:colOff>0</xdr:colOff>
      <xdr:row>119</xdr:row>
      <xdr:rowOff>0</xdr:rowOff>
    </xdr:from>
    <xdr:to>
      <xdr:col>30</xdr:col>
      <xdr:colOff>0</xdr:colOff>
      <xdr:row>119</xdr:row>
      <xdr:rowOff>161925</xdr:rowOff>
    </xdr:to>
    <xdr:sp macro="" textlink="">
      <xdr:nvSpPr>
        <xdr:cNvPr id="9" name="Text 16"/>
        <xdr:cNvSpPr txBox="1">
          <a:spLocks noChangeArrowheads="1"/>
        </xdr:cNvSpPr>
      </xdr:nvSpPr>
      <xdr:spPr bwMode="auto">
        <a:xfrm>
          <a:off x="3026019" y="18185423"/>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33</xdr:col>
      <xdr:colOff>0</xdr:colOff>
      <xdr:row>119</xdr:row>
      <xdr:rowOff>0</xdr:rowOff>
    </xdr:from>
    <xdr:to>
      <xdr:col>33</xdr:col>
      <xdr:colOff>0</xdr:colOff>
      <xdr:row>119</xdr:row>
      <xdr:rowOff>161925</xdr:rowOff>
    </xdr:to>
    <xdr:sp macro="" textlink="">
      <xdr:nvSpPr>
        <xdr:cNvPr id="10" name="Text 16"/>
        <xdr:cNvSpPr txBox="1">
          <a:spLocks noChangeArrowheads="1"/>
        </xdr:cNvSpPr>
      </xdr:nvSpPr>
      <xdr:spPr bwMode="auto">
        <a:xfrm>
          <a:off x="3026019" y="18185423"/>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28575</xdr:rowOff>
    </xdr:from>
    <xdr:to>
      <xdr:col>9</xdr:col>
      <xdr:colOff>0</xdr:colOff>
      <xdr:row>3</xdr:row>
      <xdr:rowOff>0</xdr:rowOff>
    </xdr:to>
    <xdr:sp macro="" textlink="">
      <xdr:nvSpPr>
        <xdr:cNvPr id="2" name="Text 4"/>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876300</xdr:colOff>
      <xdr:row>1</xdr:row>
      <xdr:rowOff>3175</xdr:rowOff>
    </xdr:from>
    <xdr:to>
      <xdr:col>7</xdr:col>
      <xdr:colOff>876300</xdr:colOff>
      <xdr:row>3</xdr:row>
      <xdr:rowOff>0</xdr:rowOff>
    </xdr:to>
    <xdr:sp macro="" textlink="">
      <xdr:nvSpPr>
        <xdr:cNvPr id="3" name="Text 9"/>
        <xdr:cNvSpPr txBox="1">
          <a:spLocks noChangeArrowheads="1"/>
        </xdr:cNvSpPr>
      </xdr:nvSpPr>
      <xdr:spPr bwMode="auto">
        <a:xfrm>
          <a:off x="7823200" y="346075"/>
          <a:ext cx="0" cy="46101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118</xdr:row>
      <xdr:rowOff>0</xdr:rowOff>
    </xdr:from>
    <xdr:to>
      <xdr:col>9</xdr:col>
      <xdr:colOff>0</xdr:colOff>
      <xdr:row>119</xdr:row>
      <xdr:rowOff>161925</xdr:rowOff>
    </xdr:to>
    <xdr:sp macro="" textlink="">
      <xdr:nvSpPr>
        <xdr:cNvPr id="4"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5" name="Text 4"/>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6" name="Text 9"/>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2</xdr:row>
      <xdr:rowOff>28575</xdr:rowOff>
    </xdr:from>
    <xdr:to>
      <xdr:col>12</xdr:col>
      <xdr:colOff>0</xdr:colOff>
      <xdr:row>3</xdr:row>
      <xdr:rowOff>0</xdr:rowOff>
    </xdr:to>
    <xdr:sp macro="" textlink="">
      <xdr:nvSpPr>
        <xdr:cNvPr id="7" name="Text 10"/>
        <xdr:cNvSpPr txBox="1">
          <a:spLocks noChangeArrowheads="1"/>
        </xdr:cNvSpPr>
      </xdr:nvSpPr>
      <xdr:spPr bwMode="auto">
        <a:xfrm>
          <a:off x="182213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118</xdr:row>
      <xdr:rowOff>0</xdr:rowOff>
    </xdr:to>
    <xdr:sp macro="" textlink="">
      <xdr:nvSpPr>
        <xdr:cNvPr id="8"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2</xdr:row>
      <xdr:rowOff>28575</xdr:rowOff>
    </xdr:from>
    <xdr:to>
      <xdr:col>17</xdr:col>
      <xdr:colOff>0</xdr:colOff>
      <xdr:row>3</xdr:row>
      <xdr:rowOff>0</xdr:rowOff>
    </xdr:to>
    <xdr:sp macro="" textlink="">
      <xdr:nvSpPr>
        <xdr:cNvPr id="9" name="Text 10"/>
        <xdr:cNvSpPr txBox="1">
          <a:spLocks noChangeArrowheads="1"/>
        </xdr:cNvSpPr>
      </xdr:nvSpPr>
      <xdr:spPr bwMode="auto">
        <a:xfrm>
          <a:off x="250412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118</xdr:row>
      <xdr:rowOff>0</xdr:rowOff>
    </xdr:to>
    <xdr:sp macro="" textlink="">
      <xdr:nvSpPr>
        <xdr:cNvPr id="13" name="Text 16"/>
        <xdr:cNvSpPr txBox="1">
          <a:spLocks noChangeArrowheads="1"/>
        </xdr:cNvSpPr>
      </xdr:nvSpPr>
      <xdr:spPr bwMode="auto">
        <a:xfrm>
          <a:off x="79152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4" name="Text 4"/>
        <xdr:cNvSpPr txBox="1">
          <a:spLocks noChangeArrowheads="1"/>
        </xdr:cNvSpPr>
      </xdr:nvSpPr>
      <xdr:spPr bwMode="auto">
        <a:xfrm>
          <a:off x="1146810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5" name="Text 9"/>
        <xdr:cNvSpPr txBox="1">
          <a:spLocks noChangeArrowheads="1"/>
        </xdr:cNvSpPr>
      </xdr:nvSpPr>
      <xdr:spPr bwMode="auto">
        <a:xfrm>
          <a:off x="11468100" y="428625"/>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118</xdr:row>
      <xdr:rowOff>0</xdr:rowOff>
    </xdr:from>
    <xdr:to>
      <xdr:col>8</xdr:col>
      <xdr:colOff>0</xdr:colOff>
      <xdr:row>119</xdr:row>
      <xdr:rowOff>161925</xdr:rowOff>
    </xdr:to>
    <xdr:sp macro="" textlink="">
      <xdr:nvSpPr>
        <xdr:cNvPr id="16" name="Text 16"/>
        <xdr:cNvSpPr txBox="1">
          <a:spLocks noChangeArrowheads="1"/>
        </xdr:cNvSpPr>
      </xdr:nvSpPr>
      <xdr:spPr bwMode="auto">
        <a:xfrm>
          <a:off x="11468100" y="14954250"/>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17" name="Text 4"/>
        <xdr:cNvSpPr txBox="1">
          <a:spLocks noChangeArrowheads="1"/>
        </xdr:cNvSpPr>
      </xdr:nvSpPr>
      <xdr:spPr bwMode="auto">
        <a:xfrm>
          <a:off x="68103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18" name="Text 9"/>
        <xdr:cNvSpPr txBox="1">
          <a:spLocks noChangeArrowheads="1"/>
        </xdr:cNvSpPr>
      </xdr:nvSpPr>
      <xdr:spPr bwMode="auto">
        <a:xfrm>
          <a:off x="68103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2</xdr:row>
      <xdr:rowOff>28575</xdr:rowOff>
    </xdr:from>
    <xdr:to>
      <xdr:col>12</xdr:col>
      <xdr:colOff>0</xdr:colOff>
      <xdr:row>3</xdr:row>
      <xdr:rowOff>0</xdr:rowOff>
    </xdr:to>
    <xdr:sp macro="" textlink="">
      <xdr:nvSpPr>
        <xdr:cNvPr id="19" name="Text 10"/>
        <xdr:cNvSpPr txBox="1">
          <a:spLocks noChangeArrowheads="1"/>
        </xdr:cNvSpPr>
      </xdr:nvSpPr>
      <xdr:spPr bwMode="auto">
        <a:xfrm>
          <a:off x="182784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118</xdr:row>
      <xdr:rowOff>0</xdr:rowOff>
    </xdr:to>
    <xdr:sp macro="" textlink="">
      <xdr:nvSpPr>
        <xdr:cNvPr id="20" name="Text 16"/>
        <xdr:cNvSpPr txBox="1">
          <a:spLocks noChangeArrowheads="1"/>
        </xdr:cNvSpPr>
      </xdr:nvSpPr>
      <xdr:spPr bwMode="auto">
        <a:xfrm>
          <a:off x="68103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17</xdr:col>
      <xdr:colOff>0</xdr:colOff>
      <xdr:row>2</xdr:row>
      <xdr:rowOff>28575</xdr:rowOff>
    </xdr:from>
    <xdr:to>
      <xdr:col>17</xdr:col>
      <xdr:colOff>0</xdr:colOff>
      <xdr:row>3</xdr:row>
      <xdr:rowOff>0</xdr:rowOff>
    </xdr:to>
    <xdr:sp macro="" textlink="">
      <xdr:nvSpPr>
        <xdr:cNvPr id="21" name="Text 10"/>
        <xdr:cNvSpPr txBox="1">
          <a:spLocks noChangeArrowheads="1"/>
        </xdr:cNvSpPr>
      </xdr:nvSpPr>
      <xdr:spPr bwMode="auto">
        <a:xfrm>
          <a:off x="26165175" y="60960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118</xdr:row>
      <xdr:rowOff>0</xdr:rowOff>
    </xdr:to>
    <xdr:sp macro="" textlink="">
      <xdr:nvSpPr>
        <xdr:cNvPr id="25" name="Text 16"/>
        <xdr:cNvSpPr txBox="1">
          <a:spLocks noChangeArrowheads="1"/>
        </xdr:cNvSpPr>
      </xdr:nvSpPr>
      <xdr:spPr bwMode="auto">
        <a:xfrm>
          <a:off x="6810375" y="14354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9</xdr:col>
      <xdr:colOff>0</xdr:colOff>
      <xdr:row>118</xdr:row>
      <xdr:rowOff>0</xdr:rowOff>
    </xdr:from>
    <xdr:to>
      <xdr:col>9</xdr:col>
      <xdr:colOff>0</xdr:colOff>
      <xdr:row>119</xdr:row>
      <xdr:rowOff>161925</xdr:rowOff>
    </xdr:to>
    <xdr:sp macro="" textlink="">
      <xdr:nvSpPr>
        <xdr:cNvPr id="26" name="Text 16"/>
        <xdr:cNvSpPr txBox="1">
          <a:spLocks noChangeArrowheads="1"/>
        </xdr:cNvSpPr>
      </xdr:nvSpPr>
      <xdr:spPr bwMode="auto">
        <a:xfrm>
          <a:off x="8732520" y="28611195"/>
          <a:ext cx="0" cy="5067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117</xdr:row>
      <xdr:rowOff>28575</xdr:rowOff>
    </xdr:from>
    <xdr:to>
      <xdr:col>6</xdr:col>
      <xdr:colOff>0</xdr:colOff>
      <xdr:row>118</xdr:row>
      <xdr:rowOff>0</xdr:rowOff>
    </xdr:to>
    <xdr:sp macro="" textlink="">
      <xdr:nvSpPr>
        <xdr:cNvPr id="27" name="Text 16"/>
        <xdr:cNvSpPr txBox="1">
          <a:spLocks noChangeArrowheads="1"/>
        </xdr:cNvSpPr>
      </xdr:nvSpPr>
      <xdr:spPr bwMode="auto">
        <a:xfrm>
          <a:off x="6035040" y="28214955"/>
          <a:ext cx="0" cy="52959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9</xdr:col>
      <xdr:colOff>0</xdr:colOff>
      <xdr:row>118</xdr:row>
      <xdr:rowOff>0</xdr:rowOff>
    </xdr:from>
    <xdr:to>
      <xdr:col>9</xdr:col>
      <xdr:colOff>0</xdr:colOff>
      <xdr:row>119</xdr:row>
      <xdr:rowOff>161925</xdr:rowOff>
    </xdr:to>
    <xdr:sp macro="" textlink="">
      <xdr:nvSpPr>
        <xdr:cNvPr id="28" name="Text 16"/>
        <xdr:cNvSpPr txBox="1">
          <a:spLocks noChangeArrowheads="1"/>
        </xdr:cNvSpPr>
      </xdr:nvSpPr>
      <xdr:spPr bwMode="auto">
        <a:xfrm>
          <a:off x="8732520" y="28611195"/>
          <a:ext cx="0" cy="5067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117</xdr:row>
      <xdr:rowOff>28575</xdr:rowOff>
    </xdr:from>
    <xdr:to>
      <xdr:col>7</xdr:col>
      <xdr:colOff>0</xdr:colOff>
      <xdr:row>118</xdr:row>
      <xdr:rowOff>0</xdr:rowOff>
    </xdr:to>
    <xdr:sp macro="" textlink="">
      <xdr:nvSpPr>
        <xdr:cNvPr id="29" name="Text 16"/>
        <xdr:cNvSpPr txBox="1">
          <a:spLocks noChangeArrowheads="1"/>
        </xdr:cNvSpPr>
      </xdr:nvSpPr>
      <xdr:spPr bwMode="auto">
        <a:xfrm>
          <a:off x="6918960" y="28214955"/>
          <a:ext cx="0" cy="52959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12</xdr:col>
      <xdr:colOff>0</xdr:colOff>
      <xdr:row>118</xdr:row>
      <xdr:rowOff>0</xdr:rowOff>
    </xdr:from>
    <xdr:to>
      <xdr:col>12</xdr:col>
      <xdr:colOff>0</xdr:colOff>
      <xdr:row>119</xdr:row>
      <xdr:rowOff>161925</xdr:rowOff>
    </xdr:to>
    <xdr:sp macro="" textlink="">
      <xdr:nvSpPr>
        <xdr:cNvPr id="30" name="Text 16"/>
        <xdr:cNvSpPr txBox="1">
          <a:spLocks noChangeArrowheads="1"/>
        </xdr:cNvSpPr>
      </xdr:nvSpPr>
      <xdr:spPr bwMode="auto">
        <a:xfrm>
          <a:off x="11521440" y="28611195"/>
          <a:ext cx="0" cy="5067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9</xdr:col>
      <xdr:colOff>0</xdr:colOff>
      <xdr:row>119</xdr:row>
      <xdr:rowOff>0</xdr:rowOff>
    </xdr:from>
    <xdr:to>
      <xdr:col>9</xdr:col>
      <xdr:colOff>0</xdr:colOff>
      <xdr:row>119</xdr:row>
      <xdr:rowOff>161925</xdr:rowOff>
    </xdr:to>
    <xdr:sp macro="" textlink="">
      <xdr:nvSpPr>
        <xdr:cNvPr id="31" name="Text 16"/>
        <xdr:cNvSpPr txBox="1">
          <a:spLocks noChangeArrowheads="1"/>
        </xdr:cNvSpPr>
      </xdr:nvSpPr>
      <xdr:spPr bwMode="auto">
        <a:xfrm>
          <a:off x="3019425"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9</xdr:col>
      <xdr:colOff>0</xdr:colOff>
      <xdr:row>119</xdr:row>
      <xdr:rowOff>0</xdr:rowOff>
    </xdr:from>
    <xdr:to>
      <xdr:col>9</xdr:col>
      <xdr:colOff>0</xdr:colOff>
      <xdr:row>119</xdr:row>
      <xdr:rowOff>161925</xdr:rowOff>
    </xdr:to>
    <xdr:sp macro="" textlink="">
      <xdr:nvSpPr>
        <xdr:cNvPr id="32" name="Text 16"/>
        <xdr:cNvSpPr txBox="1">
          <a:spLocks noChangeArrowheads="1"/>
        </xdr:cNvSpPr>
      </xdr:nvSpPr>
      <xdr:spPr bwMode="auto">
        <a:xfrm>
          <a:off x="3019425"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12</xdr:col>
      <xdr:colOff>0</xdr:colOff>
      <xdr:row>119</xdr:row>
      <xdr:rowOff>0</xdr:rowOff>
    </xdr:from>
    <xdr:to>
      <xdr:col>12</xdr:col>
      <xdr:colOff>0</xdr:colOff>
      <xdr:row>119</xdr:row>
      <xdr:rowOff>161925</xdr:rowOff>
    </xdr:to>
    <xdr:sp macro="" textlink="">
      <xdr:nvSpPr>
        <xdr:cNvPr id="33" name="Text 16"/>
        <xdr:cNvSpPr txBox="1">
          <a:spLocks noChangeArrowheads="1"/>
        </xdr:cNvSpPr>
      </xdr:nvSpPr>
      <xdr:spPr bwMode="auto">
        <a:xfrm>
          <a:off x="3019425"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30</xdr:col>
      <xdr:colOff>0</xdr:colOff>
      <xdr:row>119</xdr:row>
      <xdr:rowOff>0</xdr:rowOff>
    </xdr:from>
    <xdr:to>
      <xdr:col>30</xdr:col>
      <xdr:colOff>0</xdr:colOff>
      <xdr:row>119</xdr:row>
      <xdr:rowOff>161925</xdr:rowOff>
    </xdr:to>
    <xdr:sp macro="" textlink="">
      <xdr:nvSpPr>
        <xdr:cNvPr id="34" name="Text 16"/>
        <xdr:cNvSpPr txBox="1">
          <a:spLocks noChangeArrowheads="1"/>
        </xdr:cNvSpPr>
      </xdr:nvSpPr>
      <xdr:spPr bwMode="auto">
        <a:xfrm>
          <a:off x="11306175"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30</xdr:col>
      <xdr:colOff>0</xdr:colOff>
      <xdr:row>119</xdr:row>
      <xdr:rowOff>0</xdr:rowOff>
    </xdr:from>
    <xdr:to>
      <xdr:col>30</xdr:col>
      <xdr:colOff>0</xdr:colOff>
      <xdr:row>119</xdr:row>
      <xdr:rowOff>161925</xdr:rowOff>
    </xdr:to>
    <xdr:sp macro="" textlink="">
      <xdr:nvSpPr>
        <xdr:cNvPr id="35" name="Text 16"/>
        <xdr:cNvSpPr txBox="1">
          <a:spLocks noChangeArrowheads="1"/>
        </xdr:cNvSpPr>
      </xdr:nvSpPr>
      <xdr:spPr bwMode="auto">
        <a:xfrm>
          <a:off x="11306175"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33</xdr:col>
      <xdr:colOff>0</xdr:colOff>
      <xdr:row>119</xdr:row>
      <xdr:rowOff>0</xdr:rowOff>
    </xdr:from>
    <xdr:to>
      <xdr:col>33</xdr:col>
      <xdr:colOff>0</xdr:colOff>
      <xdr:row>119</xdr:row>
      <xdr:rowOff>161925</xdr:rowOff>
    </xdr:to>
    <xdr:sp macro="" textlink="">
      <xdr:nvSpPr>
        <xdr:cNvPr id="36" name="Text 16"/>
        <xdr:cNvSpPr txBox="1">
          <a:spLocks noChangeArrowheads="1"/>
        </xdr:cNvSpPr>
      </xdr:nvSpPr>
      <xdr:spPr bwMode="auto">
        <a:xfrm>
          <a:off x="13354050" y="1833562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28575</xdr:rowOff>
    </xdr:from>
    <xdr:to>
      <xdr:col>0</xdr:col>
      <xdr:colOff>0</xdr:colOff>
      <xdr:row>3</xdr:row>
      <xdr:rowOff>0</xdr:rowOff>
    </xdr:to>
    <xdr:sp macro="" textlink="">
      <xdr:nvSpPr>
        <xdr:cNvPr id="2" name="Text 2"/>
        <xdr:cNvSpPr txBox="1">
          <a:spLocks noChangeArrowheads="1"/>
        </xdr:cNvSpPr>
      </xdr:nvSpPr>
      <xdr:spPr bwMode="auto">
        <a:xfrm>
          <a:off x="0" y="60960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3" name="Text 2"/>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69</xdr:row>
      <xdr:rowOff>0</xdr:rowOff>
    </xdr:from>
    <xdr:to>
      <xdr:col>0</xdr:col>
      <xdr:colOff>0</xdr:colOff>
      <xdr:row>71</xdr:row>
      <xdr:rowOff>0</xdr:rowOff>
    </xdr:to>
    <xdr:sp macro="" textlink="">
      <xdr:nvSpPr>
        <xdr:cNvPr id="4" name="Text 2"/>
        <xdr:cNvSpPr txBox="1">
          <a:spLocks noChangeArrowheads="1"/>
        </xdr:cNvSpPr>
      </xdr:nvSpPr>
      <xdr:spPr bwMode="auto">
        <a:xfrm>
          <a:off x="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71</xdr:row>
      <xdr:rowOff>0</xdr:rowOff>
    </xdr:to>
    <xdr:sp macro="" textlink="">
      <xdr:nvSpPr>
        <xdr:cNvPr id="5" name="Text 2"/>
        <xdr:cNvSpPr txBox="1">
          <a:spLocks noChangeArrowheads="1"/>
        </xdr:cNvSpPr>
      </xdr:nvSpPr>
      <xdr:spPr bwMode="auto">
        <a:xfrm>
          <a:off x="1329690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134</xdr:row>
      <xdr:rowOff>28575</xdr:rowOff>
    </xdr:from>
    <xdr:to>
      <xdr:col>0</xdr:col>
      <xdr:colOff>0</xdr:colOff>
      <xdr:row>136</xdr:row>
      <xdr:rowOff>114300</xdr:rowOff>
    </xdr:to>
    <xdr:sp macro="" textlink="">
      <xdr:nvSpPr>
        <xdr:cNvPr id="6" name="Text 2"/>
        <xdr:cNvSpPr txBox="1">
          <a:spLocks noChangeArrowheads="1"/>
        </xdr:cNvSpPr>
      </xdr:nvSpPr>
      <xdr:spPr bwMode="auto">
        <a:xfrm>
          <a:off x="0" y="289369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70</xdr:row>
      <xdr:rowOff>123825</xdr:rowOff>
    </xdr:to>
    <xdr:sp macro="" textlink="">
      <xdr:nvSpPr>
        <xdr:cNvPr id="7" name="Text 2"/>
        <xdr:cNvSpPr txBox="1">
          <a:spLocks noChangeArrowheads="1"/>
        </xdr:cNvSpPr>
      </xdr:nvSpPr>
      <xdr:spPr bwMode="auto">
        <a:xfrm>
          <a:off x="13296900" y="14839950"/>
          <a:ext cx="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8" name="Text Box 27"/>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9" name="Text Box 28"/>
        <xdr:cNvSpPr txBox="1">
          <a:spLocks noChangeArrowheads="1"/>
        </xdr:cNvSpPr>
      </xdr:nvSpPr>
      <xdr:spPr bwMode="auto">
        <a:xfrm>
          <a:off x="13296900" y="28241625"/>
          <a:ext cx="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0" name="Text Box 29"/>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1" name="Text Box 30"/>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2" name="Text Box 31"/>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3" name="Text Box 32"/>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4" name="Text Box 33"/>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5" name="Text Box 34"/>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6" name="Text Box 35"/>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7" name="Text Box 36"/>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8" name="Text 2"/>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 name="Text Box 27"/>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0" name="Text Box 29"/>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1" name="Text Box 30"/>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 name="Text Box 33"/>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 name="Text 2"/>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 name="Text Box 27"/>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5" name="Text 2"/>
        <xdr:cNvSpPr txBox="1">
          <a:spLocks noChangeArrowheads="1"/>
        </xdr:cNvSpPr>
      </xdr:nvSpPr>
      <xdr:spPr bwMode="auto">
        <a:xfrm>
          <a:off x="13938250" y="615950"/>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6" name="Text Box 27"/>
        <xdr:cNvSpPr txBox="1">
          <a:spLocks noChangeArrowheads="1"/>
        </xdr:cNvSpPr>
      </xdr:nvSpPr>
      <xdr:spPr bwMode="auto">
        <a:xfrm>
          <a:off x="13938250" y="615950"/>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 name="Text Box 29"/>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 name="Text Box 30"/>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9" name="Text Box 33"/>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30" name="Text 2"/>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31" name="Text Box 27"/>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32" name="Text 2"/>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33" name="Text Box 27"/>
        <xdr:cNvSpPr txBox="1">
          <a:spLocks noChangeArrowheads="1"/>
        </xdr:cNvSpPr>
      </xdr:nvSpPr>
      <xdr:spPr bwMode="auto">
        <a:xfrm>
          <a:off x="13938250" y="16094075"/>
          <a:ext cx="0" cy="444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34" name="Text 2"/>
        <xdr:cNvSpPr txBox="1">
          <a:spLocks noChangeArrowheads="1"/>
        </xdr:cNvSpPr>
      </xdr:nvSpPr>
      <xdr:spPr bwMode="auto">
        <a:xfrm>
          <a:off x="139065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71</xdr:row>
      <xdr:rowOff>0</xdr:rowOff>
    </xdr:to>
    <xdr:sp macro="" textlink="">
      <xdr:nvSpPr>
        <xdr:cNvPr id="35" name="Text 2"/>
        <xdr:cNvSpPr txBox="1">
          <a:spLocks noChangeArrowheads="1"/>
        </xdr:cNvSpPr>
      </xdr:nvSpPr>
      <xdr:spPr bwMode="auto">
        <a:xfrm>
          <a:off x="13906500" y="16173450"/>
          <a:ext cx="0" cy="857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70</xdr:row>
      <xdr:rowOff>123825</xdr:rowOff>
    </xdr:to>
    <xdr:sp macro="" textlink="">
      <xdr:nvSpPr>
        <xdr:cNvPr id="36" name="Text 2"/>
        <xdr:cNvSpPr txBox="1">
          <a:spLocks noChangeArrowheads="1"/>
        </xdr:cNvSpPr>
      </xdr:nvSpPr>
      <xdr:spPr bwMode="auto">
        <a:xfrm>
          <a:off x="13906500" y="1617345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37" name="Text Box 27"/>
        <xdr:cNvSpPr txBox="1">
          <a:spLocks noChangeArrowheads="1"/>
        </xdr:cNvSpPr>
      </xdr:nvSpPr>
      <xdr:spPr bwMode="auto">
        <a:xfrm>
          <a:off x="139065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38" name="Text Box 28"/>
        <xdr:cNvSpPr txBox="1">
          <a:spLocks noChangeArrowheads="1"/>
        </xdr:cNvSpPr>
      </xdr:nvSpPr>
      <xdr:spPr bwMode="auto">
        <a:xfrm>
          <a:off x="13906500" y="30832425"/>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39" name="Text Box 29"/>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40" name="Text Box 30"/>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41" name="Text Box 31"/>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42" name="Text Box 32"/>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43" name="Text Box 33"/>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44" name="Text Box 34"/>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45" name="Text Box 35"/>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46" name="Text Box 36"/>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47"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48"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49"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0"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1"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2"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3"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54"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55"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6"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7"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8"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59"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60"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61"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62"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63" name="Text 2"/>
        <xdr:cNvSpPr txBox="1">
          <a:spLocks noChangeArrowheads="1"/>
        </xdr:cNvSpPr>
      </xdr:nvSpPr>
      <xdr:spPr bwMode="auto">
        <a:xfrm>
          <a:off x="1390650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64" name="Text Box 27"/>
        <xdr:cNvSpPr txBox="1">
          <a:spLocks noChangeArrowheads="1"/>
        </xdr:cNvSpPr>
      </xdr:nvSpPr>
      <xdr:spPr bwMode="auto">
        <a:xfrm>
          <a:off x="1390650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65" name="Text 2"/>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66" name="Text Box 27"/>
        <xdr:cNvSpPr txBox="1">
          <a:spLocks noChangeArrowheads="1"/>
        </xdr:cNvSpPr>
      </xdr:nvSpPr>
      <xdr:spPr bwMode="auto">
        <a:xfrm>
          <a:off x="1390650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67" name="Text 2"/>
        <xdr:cNvSpPr txBox="1">
          <a:spLocks noChangeArrowheads="1"/>
        </xdr:cNvSpPr>
      </xdr:nvSpPr>
      <xdr:spPr bwMode="auto">
        <a:xfrm>
          <a:off x="1390650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68" name="Text Box 27"/>
        <xdr:cNvSpPr txBox="1">
          <a:spLocks noChangeArrowheads="1"/>
        </xdr:cNvSpPr>
      </xdr:nvSpPr>
      <xdr:spPr bwMode="auto">
        <a:xfrm>
          <a:off x="1390650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69" name="Text Box 29"/>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0" name="Text Box 30"/>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1" name="Text Box 33"/>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2"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3"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4"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5"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6" name="Text 2"/>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77" name="Text Box 27"/>
        <xdr:cNvSpPr txBox="1">
          <a:spLocks noChangeArrowheads="1"/>
        </xdr:cNvSpPr>
      </xdr:nvSpPr>
      <xdr:spPr bwMode="auto">
        <a:xfrm>
          <a:off x="1390650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78" name="Text 2"/>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79" name="Text Box 27"/>
        <xdr:cNvSpPr txBox="1">
          <a:spLocks noChangeArrowheads="1"/>
        </xdr:cNvSpPr>
      </xdr:nvSpPr>
      <xdr:spPr bwMode="auto">
        <a:xfrm>
          <a:off x="1390650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80" name="Text 2"/>
        <xdr:cNvSpPr txBox="1">
          <a:spLocks noChangeArrowheads="1"/>
        </xdr:cNvSpPr>
      </xdr:nvSpPr>
      <xdr:spPr bwMode="auto">
        <a:xfrm>
          <a:off x="1510665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71</xdr:row>
      <xdr:rowOff>0</xdr:rowOff>
    </xdr:to>
    <xdr:sp macro="" textlink="">
      <xdr:nvSpPr>
        <xdr:cNvPr id="81" name="Text 2"/>
        <xdr:cNvSpPr txBox="1">
          <a:spLocks noChangeArrowheads="1"/>
        </xdr:cNvSpPr>
      </xdr:nvSpPr>
      <xdr:spPr bwMode="auto">
        <a:xfrm>
          <a:off x="15106650" y="16173450"/>
          <a:ext cx="0" cy="857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69</xdr:row>
      <xdr:rowOff>0</xdr:rowOff>
    </xdr:from>
    <xdr:to>
      <xdr:col>8</xdr:col>
      <xdr:colOff>0</xdr:colOff>
      <xdr:row>70</xdr:row>
      <xdr:rowOff>123825</xdr:rowOff>
    </xdr:to>
    <xdr:sp macro="" textlink="">
      <xdr:nvSpPr>
        <xdr:cNvPr id="82" name="Text 2"/>
        <xdr:cNvSpPr txBox="1">
          <a:spLocks noChangeArrowheads="1"/>
        </xdr:cNvSpPr>
      </xdr:nvSpPr>
      <xdr:spPr bwMode="auto">
        <a:xfrm>
          <a:off x="15106650" y="1617345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83" name="Text Box 27"/>
        <xdr:cNvSpPr txBox="1">
          <a:spLocks noChangeArrowheads="1"/>
        </xdr:cNvSpPr>
      </xdr:nvSpPr>
      <xdr:spPr bwMode="auto">
        <a:xfrm>
          <a:off x="1510665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84" name="Text Box 28"/>
        <xdr:cNvSpPr txBox="1">
          <a:spLocks noChangeArrowheads="1"/>
        </xdr:cNvSpPr>
      </xdr:nvSpPr>
      <xdr:spPr bwMode="auto">
        <a:xfrm>
          <a:off x="15106650" y="30832425"/>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85" name="Text Box 29"/>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86" name="Text Box 30"/>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87" name="Text Box 31"/>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88" name="Text Box 32"/>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89" name="Text Box 33"/>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90" name="Text Box 34"/>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91" name="Text Box 35"/>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92" name="Text Box 36"/>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93"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94"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95"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96"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97"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98"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99"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00"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01"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2"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3"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4"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5"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6"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7"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08"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09" name="Text 2"/>
        <xdr:cNvSpPr txBox="1">
          <a:spLocks noChangeArrowheads="1"/>
        </xdr:cNvSpPr>
      </xdr:nvSpPr>
      <xdr:spPr bwMode="auto">
        <a:xfrm>
          <a:off x="1510665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10" name="Text Box 27"/>
        <xdr:cNvSpPr txBox="1">
          <a:spLocks noChangeArrowheads="1"/>
        </xdr:cNvSpPr>
      </xdr:nvSpPr>
      <xdr:spPr bwMode="auto">
        <a:xfrm>
          <a:off x="15106650" y="4286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11" name="Text 2"/>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12" name="Text Box 27"/>
        <xdr:cNvSpPr txBox="1">
          <a:spLocks noChangeArrowheads="1"/>
        </xdr:cNvSpPr>
      </xdr:nvSpPr>
      <xdr:spPr bwMode="auto">
        <a:xfrm>
          <a:off x="15106650" y="1581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13" name="Text 2"/>
        <xdr:cNvSpPr txBox="1">
          <a:spLocks noChangeArrowheads="1"/>
        </xdr:cNvSpPr>
      </xdr:nvSpPr>
      <xdr:spPr bwMode="auto">
        <a:xfrm>
          <a:off x="1510665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14" name="Text Box 27"/>
        <xdr:cNvSpPr txBox="1">
          <a:spLocks noChangeArrowheads="1"/>
        </xdr:cNvSpPr>
      </xdr:nvSpPr>
      <xdr:spPr bwMode="auto">
        <a:xfrm>
          <a:off x="15106650" y="156305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15" name="Text Box 29"/>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16" name="Text Box 30"/>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17" name="Text Box 33"/>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18"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19"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20"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21"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22" name="Text 2"/>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23" name="Text Box 27"/>
        <xdr:cNvSpPr txBox="1">
          <a:spLocks noChangeArrowheads="1"/>
        </xdr:cNvSpPr>
      </xdr:nvSpPr>
      <xdr:spPr bwMode="auto">
        <a:xfrm>
          <a:off x="15106650" y="310134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24" name="Text 2"/>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25" name="Text Box 27"/>
        <xdr:cNvSpPr txBox="1">
          <a:spLocks noChangeArrowheads="1"/>
        </xdr:cNvSpPr>
      </xdr:nvSpPr>
      <xdr:spPr bwMode="auto">
        <a:xfrm>
          <a:off x="15106650" y="308324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26"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27"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28"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2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1"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2"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3"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4"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5"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6"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7"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3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42"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43"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4"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5"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6"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7"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8"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5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51"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52"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53"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xdr:row>
      <xdr:rowOff>28575</xdr:rowOff>
    </xdr:from>
    <xdr:to>
      <xdr:col>8</xdr:col>
      <xdr:colOff>0</xdr:colOff>
      <xdr:row>3</xdr:row>
      <xdr:rowOff>0</xdr:rowOff>
    </xdr:to>
    <xdr:sp macro="" textlink="">
      <xdr:nvSpPr>
        <xdr:cNvPr id="154"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55"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56"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57"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5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5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2"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3"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4"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5"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6"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7"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8"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69"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0"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71"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72"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3" name="Text Box 29"/>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4" name="Text Box 30"/>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5" name="Text Box 33"/>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6"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7"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8"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79"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80" name="Text 2"/>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181" name="Text Box 27"/>
        <xdr:cNvSpPr txBox="1">
          <a:spLocks noChangeArrowheads="1"/>
        </xdr:cNvSpPr>
      </xdr:nvSpPr>
      <xdr:spPr bwMode="auto">
        <a:xfrm>
          <a:off x="15128875" y="15665450"/>
          <a:ext cx="0" cy="26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82" name="Text 2"/>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183" name="Text Box 27"/>
        <xdr:cNvSpPr txBox="1">
          <a:spLocks noChangeArrowheads="1"/>
        </xdr:cNvSpPr>
      </xdr:nvSpPr>
      <xdr:spPr bwMode="auto">
        <a:xfrm>
          <a:off x="15128875" y="15490825"/>
          <a:ext cx="0" cy="32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84"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85"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86"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87"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88" name="Text 2"/>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89" name="Text Box 27"/>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0"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1"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92" name="Text 2"/>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193" name="Text Box 27"/>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4" name="Text Box 29"/>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5" name="Text Box 30"/>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6" name="Text Box 33"/>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7"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8"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199"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0"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1" name="Text Box 29"/>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2" name="Text Box 30"/>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3" name="Text Box 33"/>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4"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5"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6"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7"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8"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09"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210" name="Text 2"/>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211" name="Text Box 27"/>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2" name="Text Box 29"/>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3" name="Text Box 30"/>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4" name="Text Box 33"/>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5"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6"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7"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8"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19" name="Text 2"/>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67</xdr:row>
      <xdr:rowOff>28575</xdr:rowOff>
    </xdr:from>
    <xdr:to>
      <xdr:col>8</xdr:col>
      <xdr:colOff>0</xdr:colOff>
      <xdr:row>68</xdr:row>
      <xdr:rowOff>0</xdr:rowOff>
    </xdr:to>
    <xdr:sp macro="" textlink="">
      <xdr:nvSpPr>
        <xdr:cNvPr id="220" name="Text Box 27"/>
        <xdr:cNvSpPr txBox="1">
          <a:spLocks noChangeArrowheads="1"/>
        </xdr:cNvSpPr>
      </xdr:nvSpPr>
      <xdr:spPr bwMode="auto">
        <a:xfrm>
          <a:off x="11785600" y="4095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221" name="Text 2"/>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66</xdr:row>
      <xdr:rowOff>28575</xdr:rowOff>
    </xdr:from>
    <xdr:to>
      <xdr:col>8</xdr:col>
      <xdr:colOff>0</xdr:colOff>
      <xdr:row>68</xdr:row>
      <xdr:rowOff>0</xdr:rowOff>
    </xdr:to>
    <xdr:sp macro="" textlink="">
      <xdr:nvSpPr>
        <xdr:cNvPr id="222" name="Text Box 27"/>
        <xdr:cNvSpPr txBox="1">
          <a:spLocks noChangeArrowheads="1"/>
        </xdr:cNvSpPr>
      </xdr:nvSpPr>
      <xdr:spPr bwMode="auto">
        <a:xfrm>
          <a:off x="11785600" y="2317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3"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4"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5"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6"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7"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8"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29"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0"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1"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2"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3"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4"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5"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6"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7"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38"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39"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40"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1"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2"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3"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4"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5"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6"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7"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8"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49"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50"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51"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2"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3"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4"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5"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56"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57"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8"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59"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60"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61"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2"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3"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4"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5"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6"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7"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8"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69"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0"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1"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2"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3"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4"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5"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6"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77"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78"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79"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0" name="Text Box 29"/>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1" name="Text Box 30"/>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2" name="Text Box 33"/>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3"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4"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5"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6"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7" name="Text 2"/>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132</xdr:row>
      <xdr:rowOff>28575</xdr:rowOff>
    </xdr:from>
    <xdr:to>
      <xdr:col>8</xdr:col>
      <xdr:colOff>0</xdr:colOff>
      <xdr:row>133</xdr:row>
      <xdr:rowOff>0</xdr:rowOff>
    </xdr:to>
    <xdr:sp macro="" textlink="">
      <xdr:nvSpPr>
        <xdr:cNvPr id="288" name="Text Box 27"/>
        <xdr:cNvSpPr txBox="1">
          <a:spLocks noChangeArrowheads="1"/>
        </xdr:cNvSpPr>
      </xdr:nvSpPr>
      <xdr:spPr bwMode="auto">
        <a:xfrm>
          <a:off x="11785600" y="14874875"/>
          <a:ext cx="0" cy="149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89" name="Text 2"/>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131</xdr:row>
      <xdr:rowOff>28575</xdr:rowOff>
    </xdr:from>
    <xdr:to>
      <xdr:col>8</xdr:col>
      <xdr:colOff>0</xdr:colOff>
      <xdr:row>133</xdr:row>
      <xdr:rowOff>0</xdr:rowOff>
    </xdr:to>
    <xdr:sp macro="" textlink="">
      <xdr:nvSpPr>
        <xdr:cNvPr id="290" name="Text Box 27"/>
        <xdr:cNvSpPr txBox="1">
          <a:spLocks noChangeArrowheads="1"/>
        </xdr:cNvSpPr>
      </xdr:nvSpPr>
      <xdr:spPr bwMode="auto">
        <a:xfrm>
          <a:off x="11785600" y="14697075"/>
          <a:ext cx="0" cy="327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0</xdr:colOff>
      <xdr:row>2</xdr:row>
      <xdr:rowOff>47625</xdr:rowOff>
    </xdr:from>
    <xdr:to>
      <xdr:col>11</xdr:col>
      <xdr:colOff>0</xdr:colOff>
      <xdr:row>3</xdr:row>
      <xdr:rowOff>0</xdr:rowOff>
    </xdr:to>
    <xdr:sp macro="" textlink="">
      <xdr:nvSpPr>
        <xdr:cNvPr id="2" name="Text 4"/>
        <xdr:cNvSpPr txBox="1">
          <a:spLocks noChangeArrowheads="1"/>
        </xdr:cNvSpPr>
      </xdr:nvSpPr>
      <xdr:spPr bwMode="auto">
        <a:xfrm>
          <a:off x="1611630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2</xdr:row>
      <xdr:rowOff>47625</xdr:rowOff>
    </xdr:from>
    <xdr:to>
      <xdr:col>6</xdr:col>
      <xdr:colOff>0</xdr:colOff>
      <xdr:row>3</xdr:row>
      <xdr:rowOff>0</xdr:rowOff>
    </xdr:to>
    <xdr:sp macro="" textlink="">
      <xdr:nvSpPr>
        <xdr:cNvPr id="3" name="Text 4"/>
        <xdr:cNvSpPr txBox="1">
          <a:spLocks noChangeArrowheads="1"/>
        </xdr:cNvSpPr>
      </xdr:nvSpPr>
      <xdr:spPr bwMode="auto">
        <a:xfrm>
          <a:off x="805815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4" name="Text 4"/>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3</xdr:row>
      <xdr:rowOff>0</xdr:rowOff>
    </xdr:to>
    <xdr:sp macro="" textlink="">
      <xdr:nvSpPr>
        <xdr:cNvPr id="5" name="Text 9"/>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61</xdr:row>
      <xdr:rowOff>47625</xdr:rowOff>
    </xdr:from>
    <xdr:to>
      <xdr:col>11</xdr:col>
      <xdr:colOff>0</xdr:colOff>
      <xdr:row>63</xdr:row>
      <xdr:rowOff>0</xdr:rowOff>
    </xdr:to>
    <xdr:sp macro="" textlink="">
      <xdr:nvSpPr>
        <xdr:cNvPr id="6" name="Text 4"/>
        <xdr:cNvSpPr txBox="1">
          <a:spLocks noChangeArrowheads="1"/>
        </xdr:cNvSpPr>
      </xdr:nvSpPr>
      <xdr:spPr bwMode="auto">
        <a:xfrm>
          <a:off x="1611630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47625</xdr:rowOff>
    </xdr:from>
    <xdr:to>
      <xdr:col>6</xdr:col>
      <xdr:colOff>0</xdr:colOff>
      <xdr:row>63</xdr:row>
      <xdr:rowOff>0</xdr:rowOff>
    </xdr:to>
    <xdr:sp macro="" textlink="">
      <xdr:nvSpPr>
        <xdr:cNvPr id="7" name="Text 4"/>
        <xdr:cNvSpPr txBox="1">
          <a:spLocks noChangeArrowheads="1"/>
        </xdr:cNvSpPr>
      </xdr:nvSpPr>
      <xdr:spPr bwMode="auto">
        <a:xfrm>
          <a:off x="805815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8" name="Text 4"/>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9" name="Text 9"/>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0" name="Text 4"/>
        <xdr:cNvSpPr txBox="1">
          <a:spLocks noChangeArrowheads="1"/>
        </xdr:cNvSpPr>
      </xdr:nvSpPr>
      <xdr:spPr bwMode="auto">
        <a:xfrm>
          <a:off x="1611630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1" name="Text 4"/>
        <xdr:cNvSpPr txBox="1">
          <a:spLocks noChangeArrowheads="1"/>
        </xdr:cNvSpPr>
      </xdr:nvSpPr>
      <xdr:spPr bwMode="auto">
        <a:xfrm>
          <a:off x="805815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 name="Text 4"/>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3" name="Text 9"/>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61</xdr:row>
      <xdr:rowOff>47625</xdr:rowOff>
    </xdr:from>
    <xdr:to>
      <xdr:col>11</xdr:col>
      <xdr:colOff>0</xdr:colOff>
      <xdr:row>63</xdr:row>
      <xdr:rowOff>0</xdr:rowOff>
    </xdr:to>
    <xdr:sp macro="" textlink="">
      <xdr:nvSpPr>
        <xdr:cNvPr id="14" name="Text 4"/>
        <xdr:cNvSpPr txBox="1">
          <a:spLocks noChangeArrowheads="1"/>
        </xdr:cNvSpPr>
      </xdr:nvSpPr>
      <xdr:spPr bwMode="auto">
        <a:xfrm>
          <a:off x="172720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47625</xdr:rowOff>
    </xdr:from>
    <xdr:to>
      <xdr:col>6</xdr:col>
      <xdr:colOff>0</xdr:colOff>
      <xdr:row>63</xdr:row>
      <xdr:rowOff>0</xdr:rowOff>
    </xdr:to>
    <xdr:sp macro="" textlink="">
      <xdr:nvSpPr>
        <xdr:cNvPr id="15" name="Text 4"/>
        <xdr:cNvSpPr txBox="1">
          <a:spLocks noChangeArrowheads="1"/>
        </xdr:cNvSpPr>
      </xdr:nvSpPr>
      <xdr:spPr bwMode="auto">
        <a:xfrm>
          <a:off x="86360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16" name="Text 4"/>
        <xdr:cNvSpPr txBox="1">
          <a:spLocks noChangeArrowheads="1"/>
        </xdr:cNvSpPr>
      </xdr:nvSpPr>
      <xdr:spPr bwMode="auto">
        <a:xfrm>
          <a:off x="86360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17" name="Text 9"/>
        <xdr:cNvSpPr txBox="1">
          <a:spLocks noChangeArrowheads="1"/>
        </xdr:cNvSpPr>
      </xdr:nvSpPr>
      <xdr:spPr bwMode="auto">
        <a:xfrm>
          <a:off x="86360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8" name="Text 4"/>
        <xdr:cNvSpPr txBox="1">
          <a:spLocks noChangeArrowheads="1"/>
        </xdr:cNvSpPr>
      </xdr:nvSpPr>
      <xdr:spPr bwMode="auto">
        <a:xfrm>
          <a:off x="17272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9" name="Text 4"/>
        <xdr:cNvSpPr txBox="1">
          <a:spLocks noChangeArrowheads="1"/>
        </xdr:cNvSpPr>
      </xdr:nvSpPr>
      <xdr:spPr bwMode="auto">
        <a:xfrm>
          <a:off x="8636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20" name="Text 4"/>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21" name="Text 9"/>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22" name="Text 4"/>
        <xdr:cNvSpPr txBox="1">
          <a:spLocks noChangeArrowheads="1"/>
        </xdr:cNvSpPr>
      </xdr:nvSpPr>
      <xdr:spPr bwMode="auto">
        <a:xfrm>
          <a:off x="17272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23" name="Text 4"/>
        <xdr:cNvSpPr txBox="1">
          <a:spLocks noChangeArrowheads="1"/>
        </xdr:cNvSpPr>
      </xdr:nvSpPr>
      <xdr:spPr bwMode="auto">
        <a:xfrm>
          <a:off x="86360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24" name="Text 4"/>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25" name="Text 9"/>
        <xdr:cNvSpPr txBox="1">
          <a:spLocks noChangeArrowheads="1"/>
        </xdr:cNvSpPr>
      </xdr:nvSpPr>
      <xdr:spPr bwMode="auto">
        <a:xfrm>
          <a:off x="86360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61</xdr:row>
      <xdr:rowOff>47625</xdr:rowOff>
    </xdr:from>
    <xdr:to>
      <xdr:col>11</xdr:col>
      <xdr:colOff>0</xdr:colOff>
      <xdr:row>63</xdr:row>
      <xdr:rowOff>0</xdr:rowOff>
    </xdr:to>
    <xdr:sp macro="" textlink="">
      <xdr:nvSpPr>
        <xdr:cNvPr id="26" name="Text 4"/>
        <xdr:cNvSpPr txBox="1">
          <a:spLocks noChangeArrowheads="1"/>
        </xdr:cNvSpPr>
      </xdr:nvSpPr>
      <xdr:spPr bwMode="auto">
        <a:xfrm>
          <a:off x="161925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47625</xdr:rowOff>
    </xdr:from>
    <xdr:to>
      <xdr:col>6</xdr:col>
      <xdr:colOff>0</xdr:colOff>
      <xdr:row>63</xdr:row>
      <xdr:rowOff>0</xdr:rowOff>
    </xdr:to>
    <xdr:sp macro="" textlink="">
      <xdr:nvSpPr>
        <xdr:cNvPr id="27" name="Text 4"/>
        <xdr:cNvSpPr txBox="1">
          <a:spLocks noChangeArrowheads="1"/>
        </xdr:cNvSpPr>
      </xdr:nvSpPr>
      <xdr:spPr bwMode="auto">
        <a:xfrm>
          <a:off x="7556500" y="460375"/>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28" name="Text 4"/>
        <xdr:cNvSpPr txBox="1">
          <a:spLocks noChangeArrowheads="1"/>
        </xdr:cNvSpPr>
      </xdr:nvSpPr>
      <xdr:spPr bwMode="auto">
        <a:xfrm>
          <a:off x="75565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29" name="Text 9"/>
        <xdr:cNvSpPr txBox="1">
          <a:spLocks noChangeArrowheads="1"/>
        </xdr:cNvSpPr>
      </xdr:nvSpPr>
      <xdr:spPr bwMode="auto">
        <a:xfrm>
          <a:off x="7556500" y="441325"/>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30"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31"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32"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33"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34"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35"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36"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37"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38" name="Text 4"/>
        <xdr:cNvSpPr txBox="1">
          <a:spLocks noChangeArrowheads="1"/>
        </xdr:cNvSpPr>
      </xdr:nvSpPr>
      <xdr:spPr bwMode="auto">
        <a:xfrm>
          <a:off x="16192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39" name="Text 4"/>
        <xdr:cNvSpPr txBox="1">
          <a:spLocks noChangeArrowheads="1"/>
        </xdr:cNvSpPr>
      </xdr:nvSpPr>
      <xdr:spPr bwMode="auto">
        <a:xfrm>
          <a:off x="7556500" y="15430500"/>
          <a:ext cx="0" cy="517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40" name="Text 4"/>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41" name="Text 9"/>
        <xdr:cNvSpPr txBox="1">
          <a:spLocks noChangeArrowheads="1"/>
        </xdr:cNvSpPr>
      </xdr:nvSpPr>
      <xdr:spPr bwMode="auto">
        <a:xfrm>
          <a:off x="7556500" y="15411450"/>
          <a:ext cx="0" cy="546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2</xdr:row>
      <xdr:rowOff>47625</xdr:rowOff>
    </xdr:from>
    <xdr:to>
      <xdr:col>12</xdr:col>
      <xdr:colOff>0</xdr:colOff>
      <xdr:row>3</xdr:row>
      <xdr:rowOff>0</xdr:rowOff>
    </xdr:to>
    <xdr:sp macro="" textlink="">
      <xdr:nvSpPr>
        <xdr:cNvPr id="42" name="Text 4"/>
        <xdr:cNvSpPr txBox="1">
          <a:spLocks noChangeArrowheads="1"/>
        </xdr:cNvSpPr>
      </xdr:nvSpPr>
      <xdr:spPr bwMode="auto">
        <a:xfrm>
          <a:off x="2047875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47625</xdr:rowOff>
    </xdr:from>
    <xdr:to>
      <xdr:col>7</xdr:col>
      <xdr:colOff>0</xdr:colOff>
      <xdr:row>3</xdr:row>
      <xdr:rowOff>0</xdr:rowOff>
    </xdr:to>
    <xdr:sp macro="" textlink="">
      <xdr:nvSpPr>
        <xdr:cNvPr id="43" name="Text 4"/>
        <xdr:cNvSpPr txBox="1">
          <a:spLocks noChangeArrowheads="1"/>
        </xdr:cNvSpPr>
      </xdr:nvSpPr>
      <xdr:spPr bwMode="auto">
        <a:xfrm>
          <a:off x="1185862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3</xdr:row>
      <xdr:rowOff>0</xdr:rowOff>
    </xdr:to>
    <xdr:sp macro="" textlink="">
      <xdr:nvSpPr>
        <xdr:cNvPr id="44" name="Text 4"/>
        <xdr:cNvSpPr txBox="1">
          <a:spLocks noChangeArrowheads="1"/>
        </xdr:cNvSpPr>
      </xdr:nvSpPr>
      <xdr:spPr bwMode="auto">
        <a:xfrm>
          <a:off x="118586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3</xdr:row>
      <xdr:rowOff>0</xdr:rowOff>
    </xdr:to>
    <xdr:sp macro="" textlink="">
      <xdr:nvSpPr>
        <xdr:cNvPr id="45" name="Text 9"/>
        <xdr:cNvSpPr txBox="1">
          <a:spLocks noChangeArrowheads="1"/>
        </xdr:cNvSpPr>
      </xdr:nvSpPr>
      <xdr:spPr bwMode="auto">
        <a:xfrm>
          <a:off x="118586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46" name="Text 4"/>
        <xdr:cNvSpPr txBox="1">
          <a:spLocks noChangeArrowheads="1"/>
        </xdr:cNvSpPr>
      </xdr:nvSpPr>
      <xdr:spPr bwMode="auto">
        <a:xfrm>
          <a:off x="204787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47" name="Text 4"/>
        <xdr:cNvSpPr txBox="1">
          <a:spLocks noChangeArrowheads="1"/>
        </xdr:cNvSpPr>
      </xdr:nvSpPr>
      <xdr:spPr bwMode="auto">
        <a:xfrm>
          <a:off x="118586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48" name="Text 4"/>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49" name="Text 9"/>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50"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51"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52"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53"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54" name="Text 4"/>
        <xdr:cNvSpPr txBox="1">
          <a:spLocks noChangeArrowheads="1"/>
        </xdr:cNvSpPr>
      </xdr:nvSpPr>
      <xdr:spPr bwMode="auto">
        <a:xfrm>
          <a:off x="204787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55" name="Text 4"/>
        <xdr:cNvSpPr txBox="1">
          <a:spLocks noChangeArrowheads="1"/>
        </xdr:cNvSpPr>
      </xdr:nvSpPr>
      <xdr:spPr bwMode="auto">
        <a:xfrm>
          <a:off x="118586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56" name="Text 4"/>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57" name="Text 9"/>
        <xdr:cNvSpPr txBox="1">
          <a:spLocks noChangeArrowheads="1"/>
        </xdr:cNvSpPr>
      </xdr:nvSpPr>
      <xdr:spPr bwMode="auto">
        <a:xfrm>
          <a:off x="118586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58"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59"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60"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61"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62" name="Text 4"/>
        <xdr:cNvSpPr txBox="1">
          <a:spLocks noChangeArrowheads="1"/>
        </xdr:cNvSpPr>
      </xdr:nvSpPr>
      <xdr:spPr bwMode="auto">
        <a:xfrm>
          <a:off x="204787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63" name="Text 4"/>
        <xdr:cNvSpPr txBox="1">
          <a:spLocks noChangeArrowheads="1"/>
        </xdr:cNvSpPr>
      </xdr:nvSpPr>
      <xdr:spPr bwMode="auto">
        <a:xfrm>
          <a:off x="118586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64" name="Text 4"/>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65" name="Text 9"/>
        <xdr:cNvSpPr txBox="1">
          <a:spLocks noChangeArrowheads="1"/>
        </xdr:cNvSpPr>
      </xdr:nvSpPr>
      <xdr:spPr bwMode="auto">
        <a:xfrm>
          <a:off x="118586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2</xdr:row>
      <xdr:rowOff>47625</xdr:rowOff>
    </xdr:from>
    <xdr:to>
      <xdr:col>12</xdr:col>
      <xdr:colOff>0</xdr:colOff>
      <xdr:row>3</xdr:row>
      <xdr:rowOff>0</xdr:rowOff>
    </xdr:to>
    <xdr:sp macro="" textlink="">
      <xdr:nvSpPr>
        <xdr:cNvPr id="66" name="Text 4"/>
        <xdr:cNvSpPr txBox="1">
          <a:spLocks noChangeArrowheads="1"/>
        </xdr:cNvSpPr>
      </xdr:nvSpPr>
      <xdr:spPr bwMode="auto">
        <a:xfrm>
          <a:off x="1724025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47625</xdr:rowOff>
    </xdr:from>
    <xdr:to>
      <xdr:col>7</xdr:col>
      <xdr:colOff>0</xdr:colOff>
      <xdr:row>3</xdr:row>
      <xdr:rowOff>0</xdr:rowOff>
    </xdr:to>
    <xdr:sp macro="" textlink="">
      <xdr:nvSpPr>
        <xdr:cNvPr id="67" name="Text 4"/>
        <xdr:cNvSpPr txBox="1">
          <a:spLocks noChangeArrowheads="1"/>
        </xdr:cNvSpPr>
      </xdr:nvSpPr>
      <xdr:spPr bwMode="auto">
        <a:xfrm>
          <a:off x="862012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3</xdr:row>
      <xdr:rowOff>0</xdr:rowOff>
    </xdr:to>
    <xdr:sp macro="" textlink="">
      <xdr:nvSpPr>
        <xdr:cNvPr id="68" name="Text 4"/>
        <xdr:cNvSpPr txBox="1">
          <a:spLocks noChangeArrowheads="1"/>
        </xdr:cNvSpPr>
      </xdr:nvSpPr>
      <xdr:spPr bwMode="auto">
        <a:xfrm>
          <a:off x="86201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2</xdr:row>
      <xdr:rowOff>28575</xdr:rowOff>
    </xdr:from>
    <xdr:to>
      <xdr:col>7</xdr:col>
      <xdr:colOff>0</xdr:colOff>
      <xdr:row>3</xdr:row>
      <xdr:rowOff>0</xdr:rowOff>
    </xdr:to>
    <xdr:sp macro="" textlink="">
      <xdr:nvSpPr>
        <xdr:cNvPr id="69" name="Text 9"/>
        <xdr:cNvSpPr txBox="1">
          <a:spLocks noChangeArrowheads="1"/>
        </xdr:cNvSpPr>
      </xdr:nvSpPr>
      <xdr:spPr bwMode="auto">
        <a:xfrm>
          <a:off x="862012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70"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71"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72"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73"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74"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75"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76"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77"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78"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79"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80"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81"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82"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83"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84"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85"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86"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87"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88"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89"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90" name="Text 4"/>
        <xdr:cNvSpPr txBox="1">
          <a:spLocks noChangeArrowheads="1"/>
        </xdr:cNvSpPr>
      </xdr:nvSpPr>
      <xdr:spPr bwMode="auto">
        <a:xfrm>
          <a:off x="17240250"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91" name="Text 4"/>
        <xdr:cNvSpPr txBox="1">
          <a:spLocks noChangeArrowheads="1"/>
        </xdr:cNvSpPr>
      </xdr:nvSpPr>
      <xdr:spPr bwMode="auto">
        <a:xfrm>
          <a:off x="8620125" y="1547812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92" name="Text 4"/>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93" name="Text 9"/>
        <xdr:cNvSpPr txBox="1">
          <a:spLocks noChangeArrowheads="1"/>
        </xdr:cNvSpPr>
      </xdr:nvSpPr>
      <xdr:spPr bwMode="auto">
        <a:xfrm>
          <a:off x="8620125" y="1545907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94"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95"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96"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97"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98"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99"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00"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01"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02" name="Text 4"/>
        <xdr:cNvSpPr txBox="1">
          <a:spLocks noChangeArrowheads="1"/>
        </xdr:cNvSpPr>
      </xdr:nvSpPr>
      <xdr:spPr bwMode="auto">
        <a:xfrm>
          <a:off x="17240250"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03" name="Text 4"/>
        <xdr:cNvSpPr txBox="1">
          <a:spLocks noChangeArrowheads="1"/>
        </xdr:cNvSpPr>
      </xdr:nvSpPr>
      <xdr:spPr bwMode="auto">
        <a:xfrm>
          <a:off x="8620125" y="307276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04" name="Text 4"/>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05" name="Text 9"/>
        <xdr:cNvSpPr txBox="1">
          <a:spLocks noChangeArrowheads="1"/>
        </xdr:cNvSpPr>
      </xdr:nvSpPr>
      <xdr:spPr bwMode="auto">
        <a:xfrm>
          <a:off x="8620125" y="30708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61</xdr:row>
      <xdr:rowOff>47625</xdr:rowOff>
    </xdr:from>
    <xdr:to>
      <xdr:col>11</xdr:col>
      <xdr:colOff>0</xdr:colOff>
      <xdr:row>63</xdr:row>
      <xdr:rowOff>0</xdr:rowOff>
    </xdr:to>
    <xdr:sp macro="" textlink="">
      <xdr:nvSpPr>
        <xdr:cNvPr id="106" name="Text 4"/>
        <xdr:cNvSpPr txBox="1">
          <a:spLocks noChangeArrowheads="1"/>
        </xdr:cNvSpPr>
      </xdr:nvSpPr>
      <xdr:spPr bwMode="auto">
        <a:xfrm>
          <a:off x="1206817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47625</xdr:rowOff>
    </xdr:from>
    <xdr:to>
      <xdr:col>6</xdr:col>
      <xdr:colOff>0</xdr:colOff>
      <xdr:row>63</xdr:row>
      <xdr:rowOff>0</xdr:rowOff>
    </xdr:to>
    <xdr:sp macro="" textlink="">
      <xdr:nvSpPr>
        <xdr:cNvPr id="107" name="Text 4"/>
        <xdr:cNvSpPr txBox="1">
          <a:spLocks noChangeArrowheads="1"/>
        </xdr:cNvSpPr>
      </xdr:nvSpPr>
      <xdr:spPr bwMode="auto">
        <a:xfrm>
          <a:off x="714375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108" name="Text 4"/>
        <xdr:cNvSpPr txBox="1">
          <a:spLocks noChangeArrowheads="1"/>
        </xdr:cNvSpPr>
      </xdr:nvSpPr>
      <xdr:spPr bwMode="auto">
        <a:xfrm>
          <a:off x="7143750"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61</xdr:row>
      <xdr:rowOff>28575</xdr:rowOff>
    </xdr:from>
    <xdr:to>
      <xdr:col>6</xdr:col>
      <xdr:colOff>0</xdr:colOff>
      <xdr:row>63</xdr:row>
      <xdr:rowOff>0</xdr:rowOff>
    </xdr:to>
    <xdr:sp macro="" textlink="">
      <xdr:nvSpPr>
        <xdr:cNvPr id="109" name="Text 9"/>
        <xdr:cNvSpPr txBox="1">
          <a:spLocks noChangeArrowheads="1"/>
        </xdr:cNvSpPr>
      </xdr:nvSpPr>
      <xdr:spPr bwMode="auto">
        <a:xfrm>
          <a:off x="7143750"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110" name="Text 4"/>
        <xdr:cNvSpPr txBox="1">
          <a:spLocks noChangeArrowheads="1"/>
        </xdr:cNvSpPr>
      </xdr:nvSpPr>
      <xdr:spPr bwMode="auto">
        <a:xfrm>
          <a:off x="1306830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111" name="Text 4"/>
        <xdr:cNvSpPr txBox="1">
          <a:spLocks noChangeArrowheads="1"/>
        </xdr:cNvSpPr>
      </xdr:nvSpPr>
      <xdr:spPr bwMode="auto">
        <a:xfrm>
          <a:off x="810577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112" name="Text 4"/>
        <xdr:cNvSpPr txBox="1">
          <a:spLocks noChangeArrowheads="1"/>
        </xdr:cNvSpPr>
      </xdr:nvSpPr>
      <xdr:spPr bwMode="auto">
        <a:xfrm>
          <a:off x="810577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113" name="Text 9"/>
        <xdr:cNvSpPr txBox="1">
          <a:spLocks noChangeArrowheads="1"/>
        </xdr:cNvSpPr>
      </xdr:nvSpPr>
      <xdr:spPr bwMode="auto">
        <a:xfrm>
          <a:off x="810577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61</xdr:row>
      <xdr:rowOff>47625</xdr:rowOff>
    </xdr:from>
    <xdr:to>
      <xdr:col>12</xdr:col>
      <xdr:colOff>0</xdr:colOff>
      <xdr:row>63</xdr:row>
      <xdr:rowOff>0</xdr:rowOff>
    </xdr:to>
    <xdr:sp macro="" textlink="">
      <xdr:nvSpPr>
        <xdr:cNvPr id="114" name="Text 4"/>
        <xdr:cNvSpPr txBox="1">
          <a:spLocks noChangeArrowheads="1"/>
        </xdr:cNvSpPr>
      </xdr:nvSpPr>
      <xdr:spPr bwMode="auto">
        <a:xfrm>
          <a:off x="13068300"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47625</xdr:rowOff>
    </xdr:from>
    <xdr:to>
      <xdr:col>7</xdr:col>
      <xdr:colOff>0</xdr:colOff>
      <xdr:row>63</xdr:row>
      <xdr:rowOff>0</xdr:rowOff>
    </xdr:to>
    <xdr:sp macro="" textlink="">
      <xdr:nvSpPr>
        <xdr:cNvPr id="115" name="Text 4"/>
        <xdr:cNvSpPr txBox="1">
          <a:spLocks noChangeArrowheads="1"/>
        </xdr:cNvSpPr>
      </xdr:nvSpPr>
      <xdr:spPr bwMode="auto">
        <a:xfrm>
          <a:off x="8105775" y="447675"/>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116" name="Text 4"/>
        <xdr:cNvSpPr txBox="1">
          <a:spLocks noChangeArrowheads="1"/>
        </xdr:cNvSpPr>
      </xdr:nvSpPr>
      <xdr:spPr bwMode="auto">
        <a:xfrm>
          <a:off x="810577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61</xdr:row>
      <xdr:rowOff>28575</xdr:rowOff>
    </xdr:from>
    <xdr:to>
      <xdr:col>7</xdr:col>
      <xdr:colOff>0</xdr:colOff>
      <xdr:row>63</xdr:row>
      <xdr:rowOff>0</xdr:rowOff>
    </xdr:to>
    <xdr:sp macro="" textlink="">
      <xdr:nvSpPr>
        <xdr:cNvPr id="117" name="Text 9"/>
        <xdr:cNvSpPr txBox="1">
          <a:spLocks noChangeArrowheads="1"/>
        </xdr:cNvSpPr>
      </xdr:nvSpPr>
      <xdr:spPr bwMode="auto">
        <a:xfrm>
          <a:off x="8105775" y="428625"/>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18" name="Text 4"/>
        <xdr:cNvSpPr txBox="1">
          <a:spLocks noChangeArrowheads="1"/>
        </xdr:cNvSpPr>
      </xdr:nvSpPr>
      <xdr:spPr bwMode="auto">
        <a:xfrm>
          <a:off x="120681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19" name="Text 4"/>
        <xdr:cNvSpPr txBox="1">
          <a:spLocks noChangeArrowheads="1"/>
        </xdr:cNvSpPr>
      </xdr:nvSpPr>
      <xdr:spPr bwMode="auto">
        <a:xfrm>
          <a:off x="714375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0" name="Text 4"/>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1" name="Text 9"/>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22" name="Text 4"/>
        <xdr:cNvSpPr txBox="1">
          <a:spLocks noChangeArrowheads="1"/>
        </xdr:cNvSpPr>
      </xdr:nvSpPr>
      <xdr:spPr bwMode="auto">
        <a:xfrm>
          <a:off x="120681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23" name="Text 4"/>
        <xdr:cNvSpPr txBox="1">
          <a:spLocks noChangeArrowheads="1"/>
        </xdr:cNvSpPr>
      </xdr:nvSpPr>
      <xdr:spPr bwMode="auto">
        <a:xfrm>
          <a:off x="714375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4" name="Text 4"/>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5" name="Text 9"/>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26" name="Text 4"/>
        <xdr:cNvSpPr txBox="1">
          <a:spLocks noChangeArrowheads="1"/>
        </xdr:cNvSpPr>
      </xdr:nvSpPr>
      <xdr:spPr bwMode="auto">
        <a:xfrm>
          <a:off x="120681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27" name="Text 4"/>
        <xdr:cNvSpPr txBox="1">
          <a:spLocks noChangeArrowheads="1"/>
        </xdr:cNvSpPr>
      </xdr:nvSpPr>
      <xdr:spPr bwMode="auto">
        <a:xfrm>
          <a:off x="714375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8" name="Text 4"/>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29" name="Text 9"/>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30"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31"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32"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33"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34"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35"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36"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37"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38"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39"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0"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1"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42"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43"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4"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5"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46"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47"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8"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49"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120</xdr:row>
      <xdr:rowOff>47625</xdr:rowOff>
    </xdr:from>
    <xdr:to>
      <xdr:col>11</xdr:col>
      <xdr:colOff>0</xdr:colOff>
      <xdr:row>122</xdr:row>
      <xdr:rowOff>0</xdr:rowOff>
    </xdr:to>
    <xdr:sp macro="" textlink="">
      <xdr:nvSpPr>
        <xdr:cNvPr id="150" name="Text 4"/>
        <xdr:cNvSpPr txBox="1">
          <a:spLocks noChangeArrowheads="1"/>
        </xdr:cNvSpPr>
      </xdr:nvSpPr>
      <xdr:spPr bwMode="auto">
        <a:xfrm>
          <a:off x="120681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47625</xdr:rowOff>
    </xdr:from>
    <xdr:to>
      <xdr:col>6</xdr:col>
      <xdr:colOff>0</xdr:colOff>
      <xdr:row>122</xdr:row>
      <xdr:rowOff>0</xdr:rowOff>
    </xdr:to>
    <xdr:sp macro="" textlink="">
      <xdr:nvSpPr>
        <xdr:cNvPr id="151" name="Text 4"/>
        <xdr:cNvSpPr txBox="1">
          <a:spLocks noChangeArrowheads="1"/>
        </xdr:cNvSpPr>
      </xdr:nvSpPr>
      <xdr:spPr bwMode="auto">
        <a:xfrm>
          <a:off x="714375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52" name="Text 4"/>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120</xdr:row>
      <xdr:rowOff>28575</xdr:rowOff>
    </xdr:from>
    <xdr:to>
      <xdr:col>6</xdr:col>
      <xdr:colOff>0</xdr:colOff>
      <xdr:row>122</xdr:row>
      <xdr:rowOff>0</xdr:rowOff>
    </xdr:to>
    <xdr:sp macro="" textlink="">
      <xdr:nvSpPr>
        <xdr:cNvPr id="153" name="Text 9"/>
        <xdr:cNvSpPr txBox="1">
          <a:spLocks noChangeArrowheads="1"/>
        </xdr:cNvSpPr>
      </xdr:nvSpPr>
      <xdr:spPr bwMode="auto">
        <a:xfrm>
          <a:off x="7143750"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54"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55"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56"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57"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12</xdr:col>
      <xdr:colOff>0</xdr:colOff>
      <xdr:row>120</xdr:row>
      <xdr:rowOff>47625</xdr:rowOff>
    </xdr:from>
    <xdr:to>
      <xdr:col>12</xdr:col>
      <xdr:colOff>0</xdr:colOff>
      <xdr:row>122</xdr:row>
      <xdr:rowOff>0</xdr:rowOff>
    </xdr:to>
    <xdr:sp macro="" textlink="">
      <xdr:nvSpPr>
        <xdr:cNvPr id="158" name="Text 4"/>
        <xdr:cNvSpPr txBox="1">
          <a:spLocks noChangeArrowheads="1"/>
        </xdr:cNvSpPr>
      </xdr:nvSpPr>
      <xdr:spPr bwMode="auto">
        <a:xfrm>
          <a:off x="13068300"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47625</xdr:rowOff>
    </xdr:from>
    <xdr:to>
      <xdr:col>7</xdr:col>
      <xdr:colOff>0</xdr:colOff>
      <xdr:row>122</xdr:row>
      <xdr:rowOff>0</xdr:rowOff>
    </xdr:to>
    <xdr:sp macro="" textlink="">
      <xdr:nvSpPr>
        <xdr:cNvPr id="159" name="Text 4"/>
        <xdr:cNvSpPr txBox="1">
          <a:spLocks noChangeArrowheads="1"/>
        </xdr:cNvSpPr>
      </xdr:nvSpPr>
      <xdr:spPr bwMode="auto">
        <a:xfrm>
          <a:off x="8105775" y="163639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60" name="Text 4"/>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120</xdr:row>
      <xdr:rowOff>28575</xdr:rowOff>
    </xdr:from>
    <xdr:to>
      <xdr:col>7</xdr:col>
      <xdr:colOff>0</xdr:colOff>
      <xdr:row>122</xdr:row>
      <xdr:rowOff>0</xdr:rowOff>
    </xdr:to>
    <xdr:sp macro="" textlink="">
      <xdr:nvSpPr>
        <xdr:cNvPr id="161" name="Text 9"/>
        <xdr:cNvSpPr txBox="1">
          <a:spLocks noChangeArrowheads="1"/>
        </xdr:cNvSpPr>
      </xdr:nvSpPr>
      <xdr:spPr bwMode="auto">
        <a:xfrm>
          <a:off x="8105775" y="163449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0.27299</cdr:x>
      <cdr:y>0.88844</cdr:y>
    </cdr:from>
    <cdr:to>
      <cdr:x>0.94161</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81174" y="8284681"/>
          <a:ext cx="4362451"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0.57932</cdr:x>
      <cdr:y>0.91901</cdr:y>
    </cdr:from>
    <cdr:to>
      <cdr:x>0.64011</cdr:x>
      <cdr:y>0.94682</cdr:y>
    </cdr:to>
    <cdr:sp macro="" textlink="">
      <cdr:nvSpPr>
        <cdr:cNvPr id="14" name="Textfeld 1"/>
        <cdr:cNvSpPr txBox="1"/>
      </cdr:nvSpPr>
      <cdr:spPr>
        <a:xfrm xmlns:a="http://schemas.openxmlformats.org/drawingml/2006/main">
          <a:off x="3779814"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30.xml><?xml version="1.0" encoding="utf-8"?>
<xdr:wsDr xmlns:xdr="http://schemas.openxmlformats.org/drawingml/2006/spreadsheetDrawing" xmlns:a="http://schemas.openxmlformats.org/drawingml/2006/main">
  <xdr:twoCellAnchor>
    <xdr:from>
      <xdr:col>8</xdr:col>
      <xdr:colOff>0</xdr:colOff>
      <xdr:row>2</xdr:row>
      <xdr:rowOff>28575</xdr:rowOff>
    </xdr:from>
    <xdr:to>
      <xdr:col>8</xdr:col>
      <xdr:colOff>0</xdr:colOff>
      <xdr:row>3</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55</xdr:row>
      <xdr:rowOff>161925</xdr:rowOff>
    </xdr:to>
    <xdr:sp macro="" textlink="">
      <xdr:nvSpPr>
        <xdr:cNvPr id="4" name="Text 16"/>
        <xdr:cNvSpPr txBox="1">
          <a:spLocks noChangeArrowheads="1"/>
        </xdr:cNvSpPr>
      </xdr:nvSpPr>
      <xdr:spPr bwMode="auto">
        <a:xfrm>
          <a:off x="8172450" y="1200150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58</xdr:row>
      <xdr:rowOff>28575</xdr:rowOff>
    </xdr:from>
    <xdr:to>
      <xdr:col>8</xdr:col>
      <xdr:colOff>0</xdr:colOff>
      <xdr:row>60</xdr:row>
      <xdr:rowOff>161925</xdr:rowOff>
    </xdr:to>
    <xdr:sp macro="" textlink="">
      <xdr:nvSpPr>
        <xdr:cNvPr id="7" name="Text 16"/>
        <xdr:cNvSpPr txBox="1">
          <a:spLocks noChangeArrowheads="1"/>
        </xdr:cNvSpPr>
      </xdr:nvSpPr>
      <xdr:spPr bwMode="auto">
        <a:xfrm>
          <a:off x="8172450"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21</xdr:col>
      <xdr:colOff>0</xdr:colOff>
      <xdr:row>58</xdr:row>
      <xdr:rowOff>28575</xdr:rowOff>
    </xdr:from>
    <xdr:to>
      <xdr:col>21</xdr:col>
      <xdr:colOff>0</xdr:colOff>
      <xdr:row>60</xdr:row>
      <xdr:rowOff>161925</xdr:rowOff>
    </xdr:to>
    <xdr:sp macro="" textlink="">
      <xdr:nvSpPr>
        <xdr:cNvPr id="22" name="Text 16"/>
        <xdr:cNvSpPr txBox="1">
          <a:spLocks noChangeArrowheads="1"/>
        </xdr:cNvSpPr>
      </xdr:nvSpPr>
      <xdr:spPr bwMode="auto">
        <a:xfrm>
          <a:off x="298418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25"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26"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55</xdr:row>
      <xdr:rowOff>161925</xdr:rowOff>
    </xdr:to>
    <xdr:sp macro="" textlink="">
      <xdr:nvSpPr>
        <xdr:cNvPr id="27" name="Text 16"/>
        <xdr:cNvSpPr txBox="1">
          <a:spLocks noChangeArrowheads="1"/>
        </xdr:cNvSpPr>
      </xdr:nvSpPr>
      <xdr:spPr bwMode="auto">
        <a:xfrm>
          <a:off x="7877175" y="1323975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58</xdr:row>
      <xdr:rowOff>28575</xdr:rowOff>
    </xdr:from>
    <xdr:to>
      <xdr:col>8</xdr:col>
      <xdr:colOff>0</xdr:colOff>
      <xdr:row>60</xdr:row>
      <xdr:rowOff>161925</xdr:rowOff>
    </xdr:to>
    <xdr:sp macro="" textlink="">
      <xdr:nvSpPr>
        <xdr:cNvPr id="30" name="Text 16"/>
        <xdr:cNvSpPr txBox="1">
          <a:spLocks noChangeArrowheads="1"/>
        </xdr:cNvSpPr>
      </xdr:nvSpPr>
      <xdr:spPr bwMode="auto">
        <a:xfrm>
          <a:off x="787717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14</xdr:col>
      <xdr:colOff>0</xdr:colOff>
      <xdr:row>58</xdr:row>
      <xdr:rowOff>28575</xdr:rowOff>
    </xdr:from>
    <xdr:to>
      <xdr:col>14</xdr:col>
      <xdr:colOff>0</xdr:colOff>
      <xdr:row>60</xdr:row>
      <xdr:rowOff>161925</xdr:rowOff>
    </xdr:to>
    <xdr:sp macro="" textlink="">
      <xdr:nvSpPr>
        <xdr:cNvPr id="33" name="Text 16"/>
        <xdr:cNvSpPr txBox="1">
          <a:spLocks noChangeArrowheads="1"/>
        </xdr:cNvSpPr>
      </xdr:nvSpPr>
      <xdr:spPr bwMode="auto">
        <a:xfrm>
          <a:off x="1820227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58</xdr:row>
      <xdr:rowOff>28575</xdr:rowOff>
    </xdr:from>
    <xdr:to>
      <xdr:col>20</xdr:col>
      <xdr:colOff>0</xdr:colOff>
      <xdr:row>60</xdr:row>
      <xdr:rowOff>161925</xdr:rowOff>
    </xdr:to>
    <xdr:sp macro="" textlink="">
      <xdr:nvSpPr>
        <xdr:cNvPr id="36" name="Text 16"/>
        <xdr:cNvSpPr txBox="1">
          <a:spLocks noChangeArrowheads="1"/>
        </xdr:cNvSpPr>
      </xdr:nvSpPr>
      <xdr:spPr bwMode="auto">
        <a:xfrm>
          <a:off x="26108025"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21</xdr:col>
      <xdr:colOff>0</xdr:colOff>
      <xdr:row>58</xdr:row>
      <xdr:rowOff>28575</xdr:rowOff>
    </xdr:from>
    <xdr:to>
      <xdr:col>21</xdr:col>
      <xdr:colOff>0</xdr:colOff>
      <xdr:row>60</xdr:row>
      <xdr:rowOff>161925</xdr:rowOff>
    </xdr:to>
    <xdr:sp macro="" textlink="">
      <xdr:nvSpPr>
        <xdr:cNvPr id="45" name="Text 16"/>
        <xdr:cNvSpPr txBox="1">
          <a:spLocks noChangeArrowheads="1"/>
        </xdr:cNvSpPr>
      </xdr:nvSpPr>
      <xdr:spPr bwMode="auto">
        <a:xfrm>
          <a:off x="27184350" y="1455420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0</xdr:colOff>
      <xdr:row>2</xdr:row>
      <xdr:rowOff>28575</xdr:rowOff>
    </xdr:from>
    <xdr:to>
      <xdr:col>8</xdr:col>
      <xdr:colOff>0</xdr:colOff>
      <xdr:row>3</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4"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5"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6"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7"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4"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15"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28"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29"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30"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47"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48"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49"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50"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51"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52"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59"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60"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73" name="Text 4"/>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8</xdr:col>
      <xdr:colOff>0</xdr:colOff>
      <xdr:row>2</xdr:row>
      <xdr:rowOff>28575</xdr:rowOff>
    </xdr:from>
    <xdr:to>
      <xdr:col>8</xdr:col>
      <xdr:colOff>0</xdr:colOff>
      <xdr:row>3</xdr:row>
      <xdr:rowOff>0</xdr:rowOff>
    </xdr:to>
    <xdr:sp macro="" textlink="">
      <xdr:nvSpPr>
        <xdr:cNvPr id="74" name="Text 9"/>
        <xdr:cNvSpPr txBox="1">
          <a:spLocks noChangeArrowheads="1"/>
        </xdr:cNvSpPr>
      </xdr:nvSpPr>
      <xdr:spPr bwMode="auto">
        <a:xfrm>
          <a:off x="7877175"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8</xdr:col>
      <xdr:colOff>0</xdr:colOff>
      <xdr:row>54</xdr:row>
      <xdr:rowOff>28575</xdr:rowOff>
    </xdr:from>
    <xdr:to>
      <xdr:col>8</xdr:col>
      <xdr:colOff>0</xdr:colOff>
      <xdr:row>56</xdr:row>
      <xdr:rowOff>0</xdr:rowOff>
    </xdr:to>
    <xdr:sp macro="" textlink="">
      <xdr:nvSpPr>
        <xdr:cNvPr id="75" name="Text 16"/>
        <xdr:cNvSpPr txBox="1">
          <a:spLocks noChangeArrowheads="1"/>
        </xdr:cNvSpPr>
      </xdr:nvSpPr>
      <xdr:spPr bwMode="auto">
        <a:xfrm>
          <a:off x="7877175" y="132397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0.01066</cdr:x>
      <cdr:y>0.00841</cdr:y>
    </cdr:from>
    <cdr:to>
      <cdr:x>0.99288</cdr:x>
      <cdr:y>0.06724</cdr:y>
    </cdr:to>
    <cdr:sp macro="" textlink="Tabelle1!$A$1">
      <cdr:nvSpPr>
        <cdr:cNvPr id="2" name="Textfeld 1"/>
        <cdr:cNvSpPr txBox="1"/>
      </cdr:nvSpPr>
      <cdr:spPr>
        <a:xfrm xmlns:a="http://schemas.openxmlformats.org/drawingml/2006/main">
          <a:off x="68537" y="77842"/>
          <a:ext cx="6315051" cy="5445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048B444-7BC7-4BE3-960A-F9AD9EB2686B}" type="TxLink">
            <a:rPr lang="en-US" sz="1100" b="1" i="0" u="none" strike="noStrike">
              <a:solidFill>
                <a:srgbClr val="000000"/>
              </a:solidFill>
              <a:latin typeface="Arial"/>
              <a:cs typeface="Arial"/>
            </a:rPr>
            <a:pPr algn="ctr"/>
            <a:t>1. Sozialversicherungspflichtig Beschäftigte am Arbeitsort 2011 bis 2021 nach Kreisen 
(Stichtag 30.6.)</a:t>
          </a:fld>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0.27445</cdr:x>
      <cdr:y>0.88844</cdr:y>
    </cdr:from>
    <cdr:to>
      <cdr:x>0.94453</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90699" y="8284681"/>
          <a:ext cx="4371975"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0.57786</cdr:x>
      <cdr:y>0.91901</cdr:y>
    </cdr:from>
    <cdr:to>
      <cdr:x>0.63865</cdr:x>
      <cdr:y>0.94682</cdr:y>
    </cdr:to>
    <cdr:sp macro="" textlink="">
      <cdr:nvSpPr>
        <cdr:cNvPr id="14" name="Textfeld 1"/>
        <cdr:cNvSpPr txBox="1"/>
      </cdr:nvSpPr>
      <cdr:spPr>
        <a:xfrm xmlns:a="http://schemas.openxmlformats.org/drawingml/2006/main">
          <a:off x="3770289"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7.xml><?xml version="1.0" encoding="utf-8"?>
<c:userShapes xmlns:c="http://schemas.openxmlformats.org/drawingml/2006/chart">
  <cdr:relSizeAnchor xmlns:cdr="http://schemas.openxmlformats.org/drawingml/2006/chartDrawing">
    <cdr:from>
      <cdr:x>0.01185</cdr:x>
      <cdr:y>0.00841</cdr:y>
    </cdr:from>
    <cdr:to>
      <cdr:x>0.99407</cdr:x>
      <cdr:y>0.06724</cdr:y>
    </cdr:to>
    <cdr:sp macro="" textlink="Tabelle1!$B$1">
      <cdr:nvSpPr>
        <cdr:cNvPr id="2" name="Textfeld 1"/>
        <cdr:cNvSpPr txBox="1"/>
      </cdr:nvSpPr>
      <cdr:spPr>
        <a:xfrm xmlns:a="http://schemas.openxmlformats.org/drawingml/2006/main">
          <a:off x="76148" y="76274"/>
          <a:ext cx="6311759" cy="5335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6DBCA22-DDBC-433D-BF98-9A2E3137FDBE}" type="TxLink">
            <a:rPr lang="en-US" sz="1100" b="0" i="0" u="none" strike="noStrike">
              <a:solidFill>
                <a:srgbClr val="000000"/>
              </a:solidFill>
              <a:latin typeface="Arial" panose="020B0604020202020204" pitchFamily="34" charset="0"/>
              <a:cs typeface="Arial" panose="020B0604020202020204" pitchFamily="34" charset="0"/>
            </a:rPr>
            <a:pPr algn="ctr"/>
            <a:t>Noch: 1. Sozialversicherungspflichtig Beschäftigte am Arbeitsort 2011 bis 2021 nach Kreisen 
(Stichtag 30.6.)</a:t>
          </a:fld>
          <a:endParaRPr lang="de-DE" sz="11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496050"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0.00438</cdr:x>
      <cdr:y>0.00625</cdr:y>
    </cdr:from>
    <cdr:to>
      <cdr:x>0.98978</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0.25401</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57350" y="8901911"/>
          <a:ext cx="1844416" cy="23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0.27299</cdr:x>
      <cdr:y>0.88844</cdr:y>
    </cdr:from>
    <cdr:to>
      <cdr:x>0.94307</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81174" y="8284681"/>
          <a:ext cx="4371976" cy="242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Tausend Personen</a:t>
          </a:r>
        </a:p>
      </cdr:txBody>
    </cdr:sp>
  </cdr:relSizeAnchor>
  <cdr:relSizeAnchor xmlns:cdr="http://schemas.openxmlformats.org/drawingml/2006/chartDrawing">
    <cdr:from>
      <cdr:x>0.57494</cdr:x>
      <cdr:y>0.91901</cdr:y>
    </cdr:from>
    <cdr:to>
      <cdr:x>0.63573</cdr:x>
      <cdr:y>0.94682</cdr:y>
    </cdr:to>
    <cdr:sp macro="" textlink="">
      <cdr:nvSpPr>
        <cdr:cNvPr id="14" name="Textfeld 1"/>
        <cdr:cNvSpPr txBox="1"/>
      </cdr:nvSpPr>
      <cdr:spPr>
        <a:xfrm xmlns:a="http://schemas.openxmlformats.org/drawingml/2006/main">
          <a:off x="3751239" y="8569745"/>
          <a:ext cx="396632" cy="2593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theme/theme1.xml><?xml version="1.0" encoding="utf-8"?>
<a:theme xmlns:a="http://schemas.openxmlformats.org/drawingml/2006/main" name="Segment">
  <a:themeElements>
    <a:clrScheme name="Segment">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egment">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egment">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theme/themeOverride1.xml><?xml version="1.0" encoding="utf-8"?>
<a:themeOverride xmlns:a="http://schemas.openxmlformats.org/drawingml/2006/main">
  <a:clrScheme name="Segment">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egment">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egment">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Override>
</file>

<file path=xl/theme/themeOverride2.xml><?xml version="1.0" encoding="utf-8"?>
<a:themeOverride xmlns:a="http://schemas.openxmlformats.org/drawingml/2006/main">
  <a:clrScheme name="Segment">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egment">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egment">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topLeftCell="A4" zoomScaleNormal="100" workbookViewId="0">
      <selection activeCell="A4" sqref="A4"/>
    </sheetView>
  </sheetViews>
  <sheetFormatPr baseColWidth="10" defaultColWidth="70.25" defaultRowHeight="14.25"/>
  <cols>
    <col min="1" max="1" width="79.125" style="248" customWidth="1"/>
    <col min="2" max="16384" width="70.25" style="248"/>
  </cols>
  <sheetData>
    <row r="1" spans="1:1" ht="15">
      <c r="A1" s="247" t="s">
        <v>536</v>
      </c>
    </row>
    <row r="2" spans="1:1" s="249" customFormat="1" ht="12.75"/>
    <row r="3" spans="1:1" s="249" customFormat="1" ht="12.75"/>
    <row r="4" spans="1:1" s="249" customFormat="1" ht="15" customHeight="1">
      <c r="A4" s="113" t="s">
        <v>644</v>
      </c>
    </row>
    <row r="5" spans="1:1" s="249" customFormat="1" ht="12.75">
      <c r="A5" s="115"/>
    </row>
    <row r="6" spans="1:1" s="249" customFormat="1" ht="12.75">
      <c r="A6" s="115"/>
    </row>
    <row r="7" spans="1:1" s="249" customFormat="1" ht="12.75">
      <c r="A7" s="250" t="s">
        <v>537</v>
      </c>
    </row>
    <row r="8" spans="1:1" s="249" customFormat="1" ht="12.75">
      <c r="A8" s="251" t="s">
        <v>538</v>
      </c>
    </row>
    <row r="9" spans="1:1" s="249" customFormat="1" ht="12.75">
      <c r="A9" s="251"/>
    </row>
    <row r="10" spans="1:1" s="249" customFormat="1" ht="12.75">
      <c r="A10" s="251"/>
    </row>
    <row r="11" spans="1:1" s="249" customFormat="1" ht="12.75">
      <c r="A11" s="251" t="s">
        <v>539</v>
      </c>
    </row>
    <row r="12" spans="1:1" s="249" customFormat="1" ht="12.75">
      <c r="A12" s="251"/>
    </row>
    <row r="13" spans="1:1" s="249" customFormat="1" ht="12.75">
      <c r="A13" s="251"/>
    </row>
    <row r="14" spans="1:1" s="249" customFormat="1" ht="12.75">
      <c r="A14" s="251" t="s">
        <v>540</v>
      </c>
    </row>
    <row r="15" spans="1:1" s="249" customFormat="1" ht="12.75">
      <c r="A15" s="251" t="s">
        <v>541</v>
      </c>
    </row>
    <row r="16" spans="1:1" s="249" customFormat="1" ht="12.75">
      <c r="A16" s="251" t="s">
        <v>542</v>
      </c>
    </row>
    <row r="17" spans="1:1" s="249" customFormat="1" ht="12.75">
      <c r="A17" s="251" t="s">
        <v>543</v>
      </c>
    </row>
    <row r="18" spans="1:1" s="249" customFormat="1" ht="12.75">
      <c r="A18" s="251" t="s">
        <v>544</v>
      </c>
    </row>
    <row r="19" spans="1:1" s="249" customFormat="1" ht="12.75">
      <c r="A19" s="251"/>
    </row>
    <row r="20" spans="1:1" s="249" customFormat="1" ht="12.75">
      <c r="A20" s="251"/>
    </row>
    <row r="21" spans="1:1" s="249" customFormat="1" ht="12.75">
      <c r="A21" s="252" t="s">
        <v>545</v>
      </c>
    </row>
    <row r="22" spans="1:1" s="249" customFormat="1" ht="46.5" customHeight="1">
      <c r="A22" s="253" t="s">
        <v>546</v>
      </c>
    </row>
    <row r="23" spans="1:1" s="249" customFormat="1" ht="12.75">
      <c r="A23" s="251"/>
    </row>
    <row r="24" spans="1:1">
      <c r="A24" s="254" t="s">
        <v>547</v>
      </c>
    </row>
    <row r="25" spans="1:1" ht="60.75" customHeight="1">
      <c r="A25" s="251" t="s">
        <v>548</v>
      </c>
    </row>
    <row r="26" spans="1:1" s="249" customFormat="1" ht="12.75">
      <c r="A26" s="251"/>
    </row>
    <row r="27" spans="1:1" s="249" customFormat="1" ht="12.75">
      <c r="A27" s="252" t="s">
        <v>645</v>
      </c>
    </row>
    <row r="28" spans="1:1" s="249" customFormat="1" ht="12.75">
      <c r="A28" s="253" t="s">
        <v>549</v>
      </c>
    </row>
    <row r="29" spans="1:1">
      <c r="A29" s="248" t="s">
        <v>550</v>
      </c>
    </row>
  </sheetData>
  <pageMargins left="0.59055118110236227" right="0.59055118110236227" top="0.59055118110236227" bottom="0.19685039370078741" header="0.31496062992125984" footer="0.27559055118110237"/>
  <pageSetup paperSize="9" firstPageNumber="24" pageOrder="overThenDown" orientation="portrait" useFirstPageNumber="1"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6"/>
  <sheetViews>
    <sheetView zoomScaleNormal="100" workbookViewId="0">
      <selection sqref="A1:L1"/>
    </sheetView>
  </sheetViews>
  <sheetFormatPr baseColWidth="10" defaultColWidth="11" defaultRowHeight="11.25" outlineLevelCol="1"/>
  <cols>
    <col min="1" max="1" width="5" style="195" customWidth="1"/>
    <col min="2" max="2" width="34.625" style="194" customWidth="1"/>
    <col min="3" max="6" width="7.25" style="194" customWidth="1" outlineLevel="1"/>
    <col min="7" max="22" width="7.25" style="194" customWidth="1"/>
    <col min="23" max="23" width="5" style="148" customWidth="1"/>
    <col min="24" max="16384" width="11" style="194"/>
  </cols>
  <sheetData>
    <row r="1" spans="1:42" s="76" customFormat="1" ht="14.25" customHeight="1">
      <c r="A1" s="317" t="s">
        <v>494</v>
      </c>
      <c r="B1" s="317"/>
      <c r="C1" s="317"/>
      <c r="D1" s="317"/>
      <c r="E1" s="317"/>
      <c r="F1" s="317"/>
      <c r="G1" s="317"/>
      <c r="H1" s="317"/>
      <c r="I1" s="317"/>
      <c r="J1" s="317"/>
      <c r="K1" s="317"/>
      <c r="L1" s="317"/>
      <c r="M1" s="318" t="s">
        <v>427</v>
      </c>
      <c r="N1" s="318"/>
      <c r="O1" s="318"/>
      <c r="P1" s="318"/>
      <c r="Q1" s="318"/>
      <c r="R1" s="318"/>
      <c r="S1" s="318"/>
      <c r="T1" s="318"/>
      <c r="U1" s="318"/>
      <c r="V1" s="318"/>
      <c r="W1" s="318"/>
    </row>
    <row r="2" spans="1:42" ht="7.5" customHeight="1">
      <c r="A2" s="194"/>
      <c r="B2" s="206"/>
      <c r="C2" s="206"/>
      <c r="D2" s="206"/>
      <c r="E2" s="206"/>
      <c r="F2" s="206"/>
      <c r="G2" s="206"/>
      <c r="H2" s="206"/>
      <c r="I2" s="206"/>
      <c r="J2" s="206"/>
      <c r="K2" s="206"/>
      <c r="L2" s="206"/>
      <c r="M2" s="206"/>
      <c r="N2" s="206"/>
      <c r="O2" s="206"/>
      <c r="P2" s="206"/>
      <c r="Q2" s="206"/>
      <c r="R2" s="206"/>
      <c r="S2" s="206"/>
      <c r="T2" s="206"/>
      <c r="U2" s="206"/>
      <c r="V2" s="206"/>
    </row>
    <row r="3" spans="1:42" s="140" customFormat="1" ht="33.6" customHeight="1">
      <c r="A3" s="137" t="s">
        <v>461</v>
      </c>
      <c r="B3" s="138" t="s">
        <v>261</v>
      </c>
      <c r="C3" s="189">
        <v>39629</v>
      </c>
      <c r="D3" s="190">
        <v>39994</v>
      </c>
      <c r="E3" s="191">
        <v>40359</v>
      </c>
      <c r="F3" s="190">
        <v>40724</v>
      </c>
      <c r="G3" s="190">
        <v>41090</v>
      </c>
      <c r="H3" s="190">
        <v>41455</v>
      </c>
      <c r="I3" s="191">
        <v>41820</v>
      </c>
      <c r="J3" s="190">
        <v>42185</v>
      </c>
      <c r="K3" s="191">
        <v>42551</v>
      </c>
      <c r="L3" s="191">
        <v>42916</v>
      </c>
      <c r="M3" s="192">
        <v>43281</v>
      </c>
      <c r="N3" s="190">
        <v>43646</v>
      </c>
      <c r="O3" s="191">
        <v>43921</v>
      </c>
      <c r="P3" s="190">
        <v>44012</v>
      </c>
      <c r="Q3" s="190">
        <v>44104</v>
      </c>
      <c r="R3" s="190">
        <v>44196</v>
      </c>
      <c r="S3" s="191">
        <v>44286</v>
      </c>
      <c r="T3" s="190">
        <v>44377</v>
      </c>
      <c r="U3" s="191">
        <v>44469</v>
      </c>
      <c r="V3" s="191">
        <v>44561</v>
      </c>
      <c r="W3" s="146" t="s">
        <v>461</v>
      </c>
    </row>
    <row r="4" spans="1:42" ht="7.5" customHeight="1">
      <c r="A4" s="221"/>
      <c r="B4" s="224"/>
      <c r="C4" s="186"/>
      <c r="D4" s="186"/>
      <c r="E4" s="186"/>
      <c r="F4" s="186"/>
      <c r="G4" s="186"/>
      <c r="H4" s="186"/>
      <c r="I4" s="186"/>
      <c r="J4" s="186"/>
      <c r="K4" s="186"/>
      <c r="L4" s="186"/>
      <c r="M4" s="186"/>
      <c r="N4" s="186"/>
      <c r="O4" s="186"/>
      <c r="P4" s="186"/>
      <c r="Q4" s="186"/>
      <c r="R4" s="186"/>
      <c r="S4" s="186"/>
      <c r="T4" s="186"/>
      <c r="U4" s="186"/>
      <c r="V4" s="231"/>
      <c r="W4" s="230"/>
    </row>
    <row r="5" spans="1:42" s="198" customFormat="1" ht="16.350000000000001" customHeight="1">
      <c r="A5" s="319" t="s">
        <v>259</v>
      </c>
      <c r="B5" s="319"/>
      <c r="C5" s="319"/>
      <c r="D5" s="319"/>
      <c r="E5" s="319"/>
      <c r="F5" s="319"/>
      <c r="G5" s="319"/>
      <c r="H5" s="319"/>
      <c r="I5" s="319"/>
      <c r="J5" s="319"/>
      <c r="K5" s="319"/>
      <c r="L5" s="319"/>
      <c r="M5" s="319" t="s">
        <v>259</v>
      </c>
      <c r="N5" s="319"/>
      <c r="O5" s="319"/>
      <c r="P5" s="319"/>
      <c r="Q5" s="319"/>
      <c r="R5" s="319"/>
      <c r="S5" s="319"/>
      <c r="T5" s="319"/>
      <c r="U5" s="319"/>
      <c r="V5" s="319"/>
      <c r="W5" s="319"/>
      <c r="X5" s="172"/>
      <c r="Y5" s="172"/>
      <c r="Z5" s="172"/>
      <c r="AA5" s="172"/>
      <c r="AB5" s="172"/>
      <c r="AC5" s="172"/>
      <c r="AD5" s="172"/>
      <c r="AE5" s="172"/>
      <c r="AF5" s="172"/>
      <c r="AG5" s="186"/>
      <c r="AH5" s="186"/>
      <c r="AI5" s="186"/>
      <c r="AJ5" s="186"/>
      <c r="AK5" s="186"/>
      <c r="AL5" s="186"/>
      <c r="AM5" s="186"/>
      <c r="AN5" s="186"/>
      <c r="AO5" s="186"/>
      <c r="AP5" s="186"/>
    </row>
    <row r="6" spans="1:42" ht="11.1" customHeight="1">
      <c r="A6" s="207" t="s">
        <v>262</v>
      </c>
      <c r="B6" s="213" t="s">
        <v>263</v>
      </c>
      <c r="C6" s="202">
        <v>16533</v>
      </c>
      <c r="D6" s="202">
        <v>16362</v>
      </c>
      <c r="E6" s="202">
        <v>16220</v>
      </c>
      <c r="F6" s="202">
        <v>16139</v>
      </c>
      <c r="G6" s="202">
        <v>16563</v>
      </c>
      <c r="H6" s="202">
        <v>16510</v>
      </c>
      <c r="I6" s="202">
        <v>15854</v>
      </c>
      <c r="J6" s="202">
        <v>15249</v>
      </c>
      <c r="K6" s="202">
        <v>14612</v>
      </c>
      <c r="L6" s="202">
        <v>14144</v>
      </c>
      <c r="M6" s="202">
        <v>14180</v>
      </c>
      <c r="N6" s="202">
        <v>13870</v>
      </c>
      <c r="O6" s="202">
        <v>13167</v>
      </c>
      <c r="P6" s="202">
        <v>13404</v>
      </c>
      <c r="Q6" s="202">
        <v>13535</v>
      </c>
      <c r="R6" s="202">
        <v>12591</v>
      </c>
      <c r="S6" s="202">
        <v>12797</v>
      </c>
      <c r="T6" s="202">
        <v>13036</v>
      </c>
      <c r="U6" s="202">
        <v>13251</v>
      </c>
      <c r="V6" s="202">
        <v>12330</v>
      </c>
      <c r="W6" s="208" t="s">
        <v>262</v>
      </c>
    </row>
    <row r="7" spans="1:42" ht="11.1" customHeight="1">
      <c r="A7" s="207" t="s">
        <v>264</v>
      </c>
      <c r="B7" s="213" t="s">
        <v>265</v>
      </c>
      <c r="C7" s="202">
        <v>252624</v>
      </c>
      <c r="D7" s="202">
        <v>247148</v>
      </c>
      <c r="E7" s="202">
        <v>247711</v>
      </c>
      <c r="F7" s="202">
        <v>254043</v>
      </c>
      <c r="G7" s="202">
        <v>259597</v>
      </c>
      <c r="H7" s="202">
        <v>259527</v>
      </c>
      <c r="I7" s="202">
        <v>261936</v>
      </c>
      <c r="J7" s="202">
        <v>259810</v>
      </c>
      <c r="K7" s="202">
        <v>260870</v>
      </c>
      <c r="L7" s="202">
        <v>262164</v>
      </c>
      <c r="M7" s="202">
        <v>265364</v>
      </c>
      <c r="N7" s="202">
        <v>265051</v>
      </c>
      <c r="O7" s="202">
        <v>261299</v>
      </c>
      <c r="P7" s="202">
        <v>258757</v>
      </c>
      <c r="Q7" s="202">
        <v>260454</v>
      </c>
      <c r="R7" s="202">
        <v>257476</v>
      </c>
      <c r="S7" s="202">
        <v>255883</v>
      </c>
      <c r="T7" s="202">
        <v>256293</v>
      </c>
      <c r="U7" s="202">
        <v>258409</v>
      </c>
      <c r="V7" s="202">
        <v>256053</v>
      </c>
      <c r="W7" s="208" t="s">
        <v>264</v>
      </c>
    </row>
    <row r="8" spans="1:42" ht="11.1" customHeight="1">
      <c r="A8" s="207" t="s">
        <v>266</v>
      </c>
      <c r="B8" s="215" t="s">
        <v>463</v>
      </c>
      <c r="C8" s="202">
        <v>192499</v>
      </c>
      <c r="D8" s="202">
        <v>187663</v>
      </c>
      <c r="E8" s="202">
        <v>187414</v>
      </c>
      <c r="F8" s="202">
        <v>194148</v>
      </c>
      <c r="G8" s="202">
        <v>199276</v>
      </c>
      <c r="H8" s="202">
        <v>200737</v>
      </c>
      <c r="I8" s="202">
        <v>203546</v>
      </c>
      <c r="J8" s="202">
        <v>203098</v>
      </c>
      <c r="K8" s="202">
        <v>204866</v>
      </c>
      <c r="L8" s="202">
        <v>206559</v>
      </c>
      <c r="M8" s="202">
        <v>209870</v>
      </c>
      <c r="N8" s="202">
        <v>210104</v>
      </c>
      <c r="O8" s="202">
        <v>206358</v>
      </c>
      <c r="P8" s="202">
        <v>203665</v>
      </c>
      <c r="Q8" s="202">
        <v>204971</v>
      </c>
      <c r="R8" s="202">
        <v>203199</v>
      </c>
      <c r="S8" s="202">
        <v>201630</v>
      </c>
      <c r="T8" s="202">
        <v>201558</v>
      </c>
      <c r="U8" s="202">
        <v>202867</v>
      </c>
      <c r="V8" s="202">
        <v>201969</v>
      </c>
      <c r="W8" s="208" t="s">
        <v>266</v>
      </c>
    </row>
    <row r="9" spans="1:42" ht="11.1" customHeight="1">
      <c r="A9" s="207" t="s">
        <v>267</v>
      </c>
      <c r="B9" s="216" t="s">
        <v>606</v>
      </c>
      <c r="C9" s="202">
        <v>2477</v>
      </c>
      <c r="D9" s="202">
        <v>2518</v>
      </c>
      <c r="E9" s="202">
        <v>2327</v>
      </c>
      <c r="F9" s="202">
        <v>2476</v>
      </c>
      <c r="G9" s="202">
        <v>2498</v>
      </c>
      <c r="H9" s="202">
        <v>2484</v>
      </c>
      <c r="I9" s="202">
        <v>2377</v>
      </c>
      <c r="J9" s="202">
        <v>2222</v>
      </c>
      <c r="K9" s="202">
        <v>2116</v>
      </c>
      <c r="L9" s="202">
        <v>2060</v>
      </c>
      <c r="M9" s="202">
        <v>2124</v>
      </c>
      <c r="N9" s="202">
        <v>2148</v>
      </c>
      <c r="O9" s="202">
        <v>2114</v>
      </c>
      <c r="P9" s="202">
        <v>2095</v>
      </c>
      <c r="Q9" s="202">
        <v>2534</v>
      </c>
      <c r="R9" s="202">
        <v>2461</v>
      </c>
      <c r="S9" s="202">
        <v>2466</v>
      </c>
      <c r="T9" s="202">
        <v>2490</v>
      </c>
      <c r="U9" s="202">
        <v>2519</v>
      </c>
      <c r="V9" s="202">
        <v>2440</v>
      </c>
      <c r="W9" s="208" t="s">
        <v>267</v>
      </c>
    </row>
    <row r="10" spans="1:42" ht="11.1" customHeight="1">
      <c r="A10" s="207" t="s">
        <v>268</v>
      </c>
      <c r="B10" s="216" t="s">
        <v>464</v>
      </c>
      <c r="C10" s="202">
        <v>176859</v>
      </c>
      <c r="D10" s="202">
        <v>172280</v>
      </c>
      <c r="E10" s="202">
        <v>172097</v>
      </c>
      <c r="F10" s="202">
        <v>178424</v>
      </c>
      <c r="G10" s="202">
        <v>183624</v>
      </c>
      <c r="H10" s="202">
        <v>185086</v>
      </c>
      <c r="I10" s="202">
        <v>187675</v>
      </c>
      <c r="J10" s="202">
        <v>187887</v>
      </c>
      <c r="K10" s="202">
        <v>189735</v>
      </c>
      <c r="L10" s="202">
        <v>191316</v>
      </c>
      <c r="M10" s="202">
        <v>194410</v>
      </c>
      <c r="N10" s="202">
        <v>194473</v>
      </c>
      <c r="O10" s="202">
        <v>190662</v>
      </c>
      <c r="P10" s="202">
        <v>188068</v>
      </c>
      <c r="Q10" s="202">
        <v>188783</v>
      </c>
      <c r="R10" s="202">
        <v>187054</v>
      </c>
      <c r="S10" s="202">
        <v>185522</v>
      </c>
      <c r="T10" s="202">
        <v>185465</v>
      </c>
      <c r="U10" s="202">
        <v>186542</v>
      </c>
      <c r="V10" s="202">
        <v>185729</v>
      </c>
      <c r="W10" s="208" t="s">
        <v>268</v>
      </c>
    </row>
    <row r="11" spans="1:42" ht="11.1" customHeight="1">
      <c r="A11" s="209" t="s">
        <v>269</v>
      </c>
      <c r="B11" s="217" t="s">
        <v>465</v>
      </c>
      <c r="C11" s="202">
        <v>19233</v>
      </c>
      <c r="D11" s="202">
        <v>19155</v>
      </c>
      <c r="E11" s="202">
        <v>19405</v>
      </c>
      <c r="F11" s="202">
        <v>19202</v>
      </c>
      <c r="G11" s="202">
        <v>19372</v>
      </c>
      <c r="H11" s="202">
        <v>20466</v>
      </c>
      <c r="I11" s="202">
        <v>20835</v>
      </c>
      <c r="J11" s="202">
        <v>21147</v>
      </c>
      <c r="K11" s="202">
        <v>21140</v>
      </c>
      <c r="L11" s="202">
        <v>20942</v>
      </c>
      <c r="M11" s="202">
        <v>21543</v>
      </c>
      <c r="N11" s="202">
        <v>21329</v>
      </c>
      <c r="O11" s="202">
        <v>21268</v>
      </c>
      <c r="P11" s="202">
        <v>21112</v>
      </c>
      <c r="Q11" s="202">
        <v>21332</v>
      </c>
      <c r="R11" s="202">
        <v>21229</v>
      </c>
      <c r="S11" s="202">
        <v>21301</v>
      </c>
      <c r="T11" s="202">
        <v>21566</v>
      </c>
      <c r="U11" s="202">
        <v>21726</v>
      </c>
      <c r="V11" s="202">
        <v>21591</v>
      </c>
      <c r="W11" s="210" t="s">
        <v>269</v>
      </c>
    </row>
    <row r="12" spans="1:42" ht="11.1" customHeight="1">
      <c r="A12" s="211" t="s">
        <v>270</v>
      </c>
      <c r="B12" s="217" t="s">
        <v>466</v>
      </c>
      <c r="C12" s="202">
        <v>3423</v>
      </c>
      <c r="D12" s="202">
        <v>3067</v>
      </c>
      <c r="E12" s="202">
        <v>3164</v>
      </c>
      <c r="F12" s="202">
        <v>3371</v>
      </c>
      <c r="G12" s="202">
        <v>3303</v>
      </c>
      <c r="H12" s="202">
        <v>3122</v>
      </c>
      <c r="I12" s="202">
        <v>2942</v>
      </c>
      <c r="J12" s="202">
        <v>2833</v>
      </c>
      <c r="K12" s="202">
        <v>2817</v>
      </c>
      <c r="L12" s="202">
        <v>2938</v>
      </c>
      <c r="M12" s="202">
        <v>2941</v>
      </c>
      <c r="N12" s="202">
        <v>2865</v>
      </c>
      <c r="O12" s="202">
        <v>2766</v>
      </c>
      <c r="P12" s="202">
        <v>2692</v>
      </c>
      <c r="Q12" s="202">
        <v>2669</v>
      </c>
      <c r="R12" s="202">
        <v>2618</v>
      </c>
      <c r="S12" s="202">
        <v>2519</v>
      </c>
      <c r="T12" s="202">
        <v>2499</v>
      </c>
      <c r="U12" s="202">
        <v>2440</v>
      </c>
      <c r="V12" s="202">
        <v>2419</v>
      </c>
      <c r="W12" s="212" t="s">
        <v>270</v>
      </c>
    </row>
    <row r="13" spans="1:42" ht="11.1" customHeight="1">
      <c r="A13" s="211" t="s">
        <v>271</v>
      </c>
      <c r="B13" s="217" t="s">
        <v>607</v>
      </c>
      <c r="C13" s="202">
        <v>12236</v>
      </c>
      <c r="D13" s="202">
        <v>11841</v>
      </c>
      <c r="E13" s="202">
        <v>11921</v>
      </c>
      <c r="F13" s="202">
        <v>12009</v>
      </c>
      <c r="G13" s="202">
        <v>12068</v>
      </c>
      <c r="H13" s="202">
        <v>12059</v>
      </c>
      <c r="I13" s="202">
        <v>11918</v>
      </c>
      <c r="J13" s="202">
        <v>11765</v>
      </c>
      <c r="K13" s="202">
        <v>11788</v>
      </c>
      <c r="L13" s="202">
        <v>11743</v>
      </c>
      <c r="M13" s="202">
        <v>11983</v>
      </c>
      <c r="N13" s="202">
        <v>12022</v>
      </c>
      <c r="O13" s="202">
        <v>12004</v>
      </c>
      <c r="P13" s="202">
        <v>11909</v>
      </c>
      <c r="Q13" s="202">
        <v>12136</v>
      </c>
      <c r="R13" s="202">
        <v>12017</v>
      </c>
      <c r="S13" s="202">
        <v>11975</v>
      </c>
      <c r="T13" s="202">
        <v>11984</v>
      </c>
      <c r="U13" s="202">
        <v>12252</v>
      </c>
      <c r="V13" s="202">
        <v>12215</v>
      </c>
      <c r="W13" s="212" t="s">
        <v>271</v>
      </c>
    </row>
    <row r="14" spans="1:42" ht="21.95" customHeight="1">
      <c r="A14" s="207" t="s">
        <v>386</v>
      </c>
      <c r="B14" s="218" t="s">
        <v>609</v>
      </c>
      <c r="C14" s="202">
        <v>4815</v>
      </c>
      <c r="D14" s="202">
        <v>4588</v>
      </c>
      <c r="E14" s="202">
        <v>4698</v>
      </c>
      <c r="F14" s="202">
        <v>4776</v>
      </c>
      <c r="G14" s="202">
        <v>4531</v>
      </c>
      <c r="H14" s="202">
        <v>4261</v>
      </c>
      <c r="I14" s="202">
        <v>4116</v>
      </c>
      <c r="J14" s="202">
        <v>4154</v>
      </c>
      <c r="K14" s="202">
        <v>4106</v>
      </c>
      <c r="L14" s="202">
        <v>3870</v>
      </c>
      <c r="M14" s="202">
        <v>3956</v>
      </c>
      <c r="N14" s="202">
        <v>3862</v>
      </c>
      <c r="O14" s="202">
        <v>3622</v>
      </c>
      <c r="P14" s="202">
        <v>3527</v>
      </c>
      <c r="Q14" s="202">
        <v>3463</v>
      </c>
      <c r="R14" s="202">
        <v>3388</v>
      </c>
      <c r="S14" s="202">
        <v>3161</v>
      </c>
      <c r="T14" s="202">
        <v>3176</v>
      </c>
      <c r="U14" s="202">
        <v>3179</v>
      </c>
      <c r="V14" s="202">
        <v>3201</v>
      </c>
      <c r="W14" s="208" t="s">
        <v>386</v>
      </c>
    </row>
    <row r="15" spans="1:42" ht="11.1" customHeight="1">
      <c r="A15" s="207">
        <v>21</v>
      </c>
      <c r="B15" s="217" t="s">
        <v>467</v>
      </c>
      <c r="C15" s="202">
        <v>1331</v>
      </c>
      <c r="D15" s="202">
        <v>1377</v>
      </c>
      <c r="E15" s="202">
        <v>1353</v>
      </c>
      <c r="F15" s="202">
        <v>1413</v>
      </c>
      <c r="G15" s="202">
        <v>1422</v>
      </c>
      <c r="H15" s="202">
        <v>1927</v>
      </c>
      <c r="I15" s="202">
        <v>1952</v>
      </c>
      <c r="J15" s="202">
        <v>1921</v>
      </c>
      <c r="K15" s="202">
        <v>1929</v>
      </c>
      <c r="L15" s="202">
        <v>1937</v>
      </c>
      <c r="M15" s="202">
        <v>1940</v>
      </c>
      <c r="N15" s="202">
        <v>2011</v>
      </c>
      <c r="O15" s="202">
        <v>1960</v>
      </c>
      <c r="P15" s="202">
        <v>1971</v>
      </c>
      <c r="Q15" s="202">
        <v>1988</v>
      </c>
      <c r="R15" s="202">
        <v>1983</v>
      </c>
      <c r="S15" s="202">
        <v>1976</v>
      </c>
      <c r="T15" s="202">
        <v>1989</v>
      </c>
      <c r="U15" s="202">
        <v>1997</v>
      </c>
      <c r="V15" s="202">
        <v>1996</v>
      </c>
      <c r="W15" s="208">
        <v>21</v>
      </c>
    </row>
    <row r="16" spans="1:42" ht="21.95" customHeight="1">
      <c r="A16" s="207" t="s">
        <v>272</v>
      </c>
      <c r="B16" s="218" t="s">
        <v>608</v>
      </c>
      <c r="C16" s="202">
        <v>26120</v>
      </c>
      <c r="D16" s="202">
        <v>24667</v>
      </c>
      <c r="E16" s="202">
        <v>24857</v>
      </c>
      <c r="F16" s="202">
        <v>25792</v>
      </c>
      <c r="G16" s="202">
        <v>26665</v>
      </c>
      <c r="H16" s="202">
        <v>26701</v>
      </c>
      <c r="I16" s="202">
        <v>27585</v>
      </c>
      <c r="J16" s="202">
        <v>27163</v>
      </c>
      <c r="K16" s="202">
        <v>26644</v>
      </c>
      <c r="L16" s="202">
        <v>27193</v>
      </c>
      <c r="M16" s="202">
        <v>28109</v>
      </c>
      <c r="N16" s="202">
        <v>28083</v>
      </c>
      <c r="O16" s="202">
        <v>27681</v>
      </c>
      <c r="P16" s="202">
        <v>27448</v>
      </c>
      <c r="Q16" s="202">
        <v>27611</v>
      </c>
      <c r="R16" s="202">
        <v>27510</v>
      </c>
      <c r="S16" s="202">
        <v>27145</v>
      </c>
      <c r="T16" s="202">
        <v>27106</v>
      </c>
      <c r="U16" s="202">
        <v>27267</v>
      </c>
      <c r="V16" s="202">
        <v>27075</v>
      </c>
      <c r="W16" s="208" t="s">
        <v>272</v>
      </c>
    </row>
    <row r="17" spans="1:23" ht="11.1" customHeight="1">
      <c r="A17" s="211" t="s">
        <v>273</v>
      </c>
      <c r="B17" s="217" t="s">
        <v>468</v>
      </c>
      <c r="C17" s="202">
        <v>35134</v>
      </c>
      <c r="D17" s="202">
        <v>33871</v>
      </c>
      <c r="E17" s="202">
        <v>33369</v>
      </c>
      <c r="F17" s="202">
        <v>34332</v>
      </c>
      <c r="G17" s="202">
        <v>35564</v>
      </c>
      <c r="H17" s="202">
        <v>35188</v>
      </c>
      <c r="I17" s="202">
        <v>35938</v>
      </c>
      <c r="J17" s="202">
        <v>36186</v>
      </c>
      <c r="K17" s="202">
        <v>36633</v>
      </c>
      <c r="L17" s="202">
        <v>38137</v>
      </c>
      <c r="M17" s="202">
        <v>39181</v>
      </c>
      <c r="N17" s="202">
        <v>39310</v>
      </c>
      <c r="O17" s="202">
        <v>38101</v>
      </c>
      <c r="P17" s="202">
        <v>37438</v>
      </c>
      <c r="Q17" s="202">
        <v>37463</v>
      </c>
      <c r="R17" s="202">
        <v>36860</v>
      </c>
      <c r="S17" s="202">
        <v>36738</v>
      </c>
      <c r="T17" s="202">
        <v>36723</v>
      </c>
      <c r="U17" s="202">
        <v>36915</v>
      </c>
      <c r="V17" s="202">
        <v>36688</v>
      </c>
      <c r="W17" s="212" t="s">
        <v>273</v>
      </c>
    </row>
    <row r="18" spans="1:23" ht="11.1" customHeight="1">
      <c r="A18" s="207">
        <v>26</v>
      </c>
      <c r="B18" s="217" t="s">
        <v>610</v>
      </c>
      <c r="C18" s="202">
        <v>16350</v>
      </c>
      <c r="D18" s="202">
        <v>16307</v>
      </c>
      <c r="E18" s="202">
        <v>16794</v>
      </c>
      <c r="F18" s="202">
        <v>18789</v>
      </c>
      <c r="G18" s="202">
        <v>19563</v>
      </c>
      <c r="H18" s="202">
        <v>18451</v>
      </c>
      <c r="I18" s="202">
        <v>18310</v>
      </c>
      <c r="J18" s="202">
        <v>17538</v>
      </c>
      <c r="K18" s="202">
        <v>18146</v>
      </c>
      <c r="L18" s="202">
        <v>18352</v>
      </c>
      <c r="M18" s="202">
        <v>18657</v>
      </c>
      <c r="N18" s="202">
        <v>18949</v>
      </c>
      <c r="O18" s="202">
        <v>18246</v>
      </c>
      <c r="P18" s="202">
        <v>18047</v>
      </c>
      <c r="Q18" s="202">
        <v>18139</v>
      </c>
      <c r="R18" s="202">
        <v>18106</v>
      </c>
      <c r="S18" s="202">
        <v>18155</v>
      </c>
      <c r="T18" s="202">
        <v>18234</v>
      </c>
      <c r="U18" s="202">
        <v>18522</v>
      </c>
      <c r="V18" s="202">
        <v>18913</v>
      </c>
      <c r="W18" s="208">
        <v>26</v>
      </c>
    </row>
    <row r="19" spans="1:23" ht="11.1" customHeight="1">
      <c r="A19" s="207">
        <v>27</v>
      </c>
      <c r="B19" s="217" t="s">
        <v>469</v>
      </c>
      <c r="C19" s="202">
        <v>7273</v>
      </c>
      <c r="D19" s="202">
        <v>6981</v>
      </c>
      <c r="E19" s="202">
        <v>6580</v>
      </c>
      <c r="F19" s="202">
        <v>6651</v>
      </c>
      <c r="G19" s="202">
        <v>6662</v>
      </c>
      <c r="H19" s="202">
        <v>6733</v>
      </c>
      <c r="I19" s="202">
        <v>6605</v>
      </c>
      <c r="J19" s="202">
        <v>6833</v>
      </c>
      <c r="K19" s="202">
        <v>6728</v>
      </c>
      <c r="L19" s="202">
        <v>7043</v>
      </c>
      <c r="M19" s="202">
        <v>6660</v>
      </c>
      <c r="N19" s="202">
        <v>6757</v>
      </c>
      <c r="O19" s="202">
        <v>6645</v>
      </c>
      <c r="P19" s="202">
        <v>6537</v>
      </c>
      <c r="Q19" s="202">
        <v>6936</v>
      </c>
      <c r="R19" s="202">
        <v>6751</v>
      </c>
      <c r="S19" s="202">
        <v>6660</v>
      </c>
      <c r="T19" s="202">
        <v>6739</v>
      </c>
      <c r="U19" s="202">
        <v>6749</v>
      </c>
      <c r="V19" s="202">
        <v>6540</v>
      </c>
      <c r="W19" s="208">
        <v>27</v>
      </c>
    </row>
    <row r="20" spans="1:23" ht="11.1" customHeight="1">
      <c r="A20" s="207">
        <v>28</v>
      </c>
      <c r="B20" s="217" t="s">
        <v>470</v>
      </c>
      <c r="C20" s="202">
        <v>19040</v>
      </c>
      <c r="D20" s="202">
        <v>18952</v>
      </c>
      <c r="E20" s="202">
        <v>19151</v>
      </c>
      <c r="F20" s="202">
        <v>20145</v>
      </c>
      <c r="G20" s="202">
        <v>20976</v>
      </c>
      <c r="H20" s="202">
        <v>22046</v>
      </c>
      <c r="I20" s="202">
        <v>22848</v>
      </c>
      <c r="J20" s="202">
        <v>23091</v>
      </c>
      <c r="K20" s="202">
        <v>24077</v>
      </c>
      <c r="L20" s="202">
        <v>23582</v>
      </c>
      <c r="M20" s="202">
        <v>24440</v>
      </c>
      <c r="N20" s="202">
        <v>24370</v>
      </c>
      <c r="O20" s="202">
        <v>24198</v>
      </c>
      <c r="P20" s="202">
        <v>23789</v>
      </c>
      <c r="Q20" s="202">
        <v>23643</v>
      </c>
      <c r="R20" s="202">
        <v>23481</v>
      </c>
      <c r="S20" s="202">
        <v>22988</v>
      </c>
      <c r="T20" s="202">
        <v>22769</v>
      </c>
      <c r="U20" s="202">
        <v>22725</v>
      </c>
      <c r="V20" s="202">
        <v>22546</v>
      </c>
      <c r="W20" s="208">
        <v>28</v>
      </c>
    </row>
    <row r="21" spans="1:23" ht="11.1" customHeight="1">
      <c r="A21" s="211" t="s">
        <v>274</v>
      </c>
      <c r="B21" s="217" t="s">
        <v>471</v>
      </c>
      <c r="C21" s="202">
        <v>17581</v>
      </c>
      <c r="D21" s="202">
        <v>16941</v>
      </c>
      <c r="E21" s="202">
        <v>16037</v>
      </c>
      <c r="F21" s="202">
        <v>16826</v>
      </c>
      <c r="G21" s="202">
        <v>17837</v>
      </c>
      <c r="H21" s="202">
        <v>18404</v>
      </c>
      <c r="I21" s="202">
        <v>18554</v>
      </c>
      <c r="J21" s="202">
        <v>18955</v>
      </c>
      <c r="K21" s="202">
        <v>19301</v>
      </c>
      <c r="L21" s="202">
        <v>19711</v>
      </c>
      <c r="M21" s="202">
        <v>18979</v>
      </c>
      <c r="N21" s="202">
        <v>18491</v>
      </c>
      <c r="O21" s="202">
        <v>17592</v>
      </c>
      <c r="P21" s="202">
        <v>17284</v>
      </c>
      <c r="Q21" s="202">
        <v>17016</v>
      </c>
      <c r="R21" s="202">
        <v>16856</v>
      </c>
      <c r="S21" s="202">
        <v>16852</v>
      </c>
      <c r="T21" s="202">
        <v>16609</v>
      </c>
      <c r="U21" s="202">
        <v>16551</v>
      </c>
      <c r="V21" s="202">
        <v>16447</v>
      </c>
      <c r="W21" s="212" t="s">
        <v>274</v>
      </c>
    </row>
    <row r="22" spans="1:23" ht="21.95" customHeight="1">
      <c r="A22" s="207" t="s">
        <v>275</v>
      </c>
      <c r="B22" s="218" t="s">
        <v>611</v>
      </c>
      <c r="C22" s="202">
        <v>14323</v>
      </c>
      <c r="D22" s="202">
        <v>14533</v>
      </c>
      <c r="E22" s="202">
        <v>14768</v>
      </c>
      <c r="F22" s="202">
        <v>15118</v>
      </c>
      <c r="G22" s="202">
        <v>15661</v>
      </c>
      <c r="H22" s="202">
        <v>15728</v>
      </c>
      <c r="I22" s="202">
        <v>16072</v>
      </c>
      <c r="J22" s="202">
        <v>16301</v>
      </c>
      <c r="K22" s="202">
        <v>16426</v>
      </c>
      <c r="L22" s="202">
        <v>15868</v>
      </c>
      <c r="M22" s="202">
        <v>16021</v>
      </c>
      <c r="N22" s="202">
        <v>16424</v>
      </c>
      <c r="O22" s="202">
        <v>16579</v>
      </c>
      <c r="P22" s="202">
        <v>16314</v>
      </c>
      <c r="Q22" s="202">
        <v>16387</v>
      </c>
      <c r="R22" s="202">
        <v>16255</v>
      </c>
      <c r="S22" s="202">
        <v>16052</v>
      </c>
      <c r="T22" s="202">
        <v>16071</v>
      </c>
      <c r="U22" s="202">
        <v>16219</v>
      </c>
      <c r="V22" s="202">
        <v>16098</v>
      </c>
      <c r="W22" s="208" t="s">
        <v>275</v>
      </c>
    </row>
    <row r="23" spans="1:23" ht="11.1" customHeight="1">
      <c r="A23" s="207" t="s">
        <v>276</v>
      </c>
      <c r="B23" s="216" t="s">
        <v>472</v>
      </c>
      <c r="C23" s="202">
        <v>4699</v>
      </c>
      <c r="D23" s="202">
        <v>4646</v>
      </c>
      <c r="E23" s="202">
        <v>4686</v>
      </c>
      <c r="F23" s="202">
        <v>4762</v>
      </c>
      <c r="G23" s="202">
        <v>4824</v>
      </c>
      <c r="H23" s="202">
        <v>4856</v>
      </c>
      <c r="I23" s="202">
        <v>4858</v>
      </c>
      <c r="J23" s="202">
        <v>4831</v>
      </c>
      <c r="K23" s="202">
        <v>4866</v>
      </c>
      <c r="L23" s="202">
        <v>4847</v>
      </c>
      <c r="M23" s="202">
        <v>4827</v>
      </c>
      <c r="N23" s="202">
        <v>4855</v>
      </c>
      <c r="O23" s="202">
        <v>4905</v>
      </c>
      <c r="P23" s="202">
        <v>4896</v>
      </c>
      <c r="Q23" s="202">
        <v>4950</v>
      </c>
      <c r="R23" s="202">
        <v>4956</v>
      </c>
      <c r="S23" s="202">
        <v>4957</v>
      </c>
      <c r="T23" s="202">
        <v>4942</v>
      </c>
      <c r="U23" s="202">
        <v>5050</v>
      </c>
      <c r="V23" s="202">
        <v>5055</v>
      </c>
      <c r="W23" s="208" t="s">
        <v>276</v>
      </c>
    </row>
    <row r="24" spans="1:23" ht="21.95" customHeight="1">
      <c r="A24" s="207" t="s">
        <v>277</v>
      </c>
      <c r="B24" s="219" t="s">
        <v>612</v>
      </c>
      <c r="C24" s="202">
        <v>8464</v>
      </c>
      <c r="D24" s="202">
        <v>8219</v>
      </c>
      <c r="E24" s="202">
        <v>8304</v>
      </c>
      <c r="F24" s="202">
        <v>8486</v>
      </c>
      <c r="G24" s="202">
        <v>8330</v>
      </c>
      <c r="H24" s="202">
        <v>8311</v>
      </c>
      <c r="I24" s="202">
        <v>8636</v>
      </c>
      <c r="J24" s="202">
        <v>8158</v>
      </c>
      <c r="K24" s="202">
        <v>8149</v>
      </c>
      <c r="L24" s="202">
        <v>8336</v>
      </c>
      <c r="M24" s="202">
        <v>8509</v>
      </c>
      <c r="N24" s="202">
        <v>8628</v>
      </c>
      <c r="O24" s="202">
        <v>8677</v>
      </c>
      <c r="P24" s="202">
        <v>8606</v>
      </c>
      <c r="Q24" s="202">
        <v>8704</v>
      </c>
      <c r="R24" s="202">
        <v>8728</v>
      </c>
      <c r="S24" s="202">
        <v>8685</v>
      </c>
      <c r="T24" s="202">
        <v>8661</v>
      </c>
      <c r="U24" s="202">
        <v>8756</v>
      </c>
      <c r="V24" s="202">
        <v>8745</v>
      </c>
      <c r="W24" s="208" t="s">
        <v>277</v>
      </c>
    </row>
    <row r="25" spans="1:23" ht="11.1" customHeight="1">
      <c r="A25" s="207" t="s">
        <v>278</v>
      </c>
      <c r="B25" s="215" t="s">
        <v>43</v>
      </c>
      <c r="C25" s="202">
        <v>60125</v>
      </c>
      <c r="D25" s="202">
        <v>59485</v>
      </c>
      <c r="E25" s="202">
        <v>60297</v>
      </c>
      <c r="F25" s="202">
        <v>59895</v>
      </c>
      <c r="G25" s="202">
        <v>60321</v>
      </c>
      <c r="H25" s="202">
        <v>58790</v>
      </c>
      <c r="I25" s="202">
        <v>58390</v>
      </c>
      <c r="J25" s="202">
        <v>56712</v>
      </c>
      <c r="K25" s="202">
        <v>56004</v>
      </c>
      <c r="L25" s="202">
        <v>55605</v>
      </c>
      <c r="M25" s="202">
        <v>55494</v>
      </c>
      <c r="N25" s="202">
        <v>54947</v>
      </c>
      <c r="O25" s="202">
        <v>54941</v>
      </c>
      <c r="P25" s="202">
        <v>55092</v>
      </c>
      <c r="Q25" s="202">
        <v>55483</v>
      </c>
      <c r="R25" s="202">
        <v>54277</v>
      </c>
      <c r="S25" s="202">
        <v>54253</v>
      </c>
      <c r="T25" s="202">
        <v>54735</v>
      </c>
      <c r="U25" s="202">
        <v>55542</v>
      </c>
      <c r="V25" s="202">
        <v>54084</v>
      </c>
      <c r="W25" s="208" t="s">
        <v>278</v>
      </c>
    </row>
    <row r="26" spans="1:23" ht="11.1" customHeight="1">
      <c r="A26" s="211" t="s">
        <v>279</v>
      </c>
      <c r="B26" s="216" t="s">
        <v>473</v>
      </c>
      <c r="C26" s="202">
        <v>18740</v>
      </c>
      <c r="D26" s="202">
        <v>18122</v>
      </c>
      <c r="E26" s="202">
        <v>18407</v>
      </c>
      <c r="F26" s="202">
        <v>17360</v>
      </c>
      <c r="G26" s="202">
        <v>17240</v>
      </c>
      <c r="H26" s="202">
        <v>16838</v>
      </c>
      <c r="I26" s="202">
        <v>16831</v>
      </c>
      <c r="J26" s="202">
        <v>16796</v>
      </c>
      <c r="K26" s="202">
        <v>16672</v>
      </c>
      <c r="L26" s="202">
        <v>16602</v>
      </c>
      <c r="M26" s="202">
        <v>16635</v>
      </c>
      <c r="N26" s="202">
        <v>16274</v>
      </c>
      <c r="O26" s="202">
        <v>16121</v>
      </c>
      <c r="P26" s="202">
        <v>16189</v>
      </c>
      <c r="Q26" s="202">
        <v>16370</v>
      </c>
      <c r="R26" s="202">
        <v>16018</v>
      </c>
      <c r="S26" s="202">
        <v>16181</v>
      </c>
      <c r="T26" s="202">
        <v>16464</v>
      </c>
      <c r="U26" s="202">
        <v>16569</v>
      </c>
      <c r="V26" s="202">
        <v>16106</v>
      </c>
      <c r="W26" s="212" t="s">
        <v>279</v>
      </c>
    </row>
    <row r="27" spans="1:23" ht="21.95" customHeight="1">
      <c r="A27" s="207">
        <v>43</v>
      </c>
      <c r="B27" s="219" t="s">
        <v>603</v>
      </c>
      <c r="C27" s="202">
        <v>41385</v>
      </c>
      <c r="D27" s="202">
        <v>41363</v>
      </c>
      <c r="E27" s="202">
        <v>41890</v>
      </c>
      <c r="F27" s="202">
        <v>42535</v>
      </c>
      <c r="G27" s="202">
        <v>43081</v>
      </c>
      <c r="H27" s="202">
        <v>41952</v>
      </c>
      <c r="I27" s="202">
        <v>41559</v>
      </c>
      <c r="J27" s="202">
        <v>39916</v>
      </c>
      <c r="K27" s="202">
        <v>39332</v>
      </c>
      <c r="L27" s="202">
        <v>39003</v>
      </c>
      <c r="M27" s="202">
        <v>38859</v>
      </c>
      <c r="N27" s="202">
        <v>38673</v>
      </c>
      <c r="O27" s="202">
        <v>38820</v>
      </c>
      <c r="P27" s="202">
        <v>38903</v>
      </c>
      <c r="Q27" s="202">
        <v>39113</v>
      </c>
      <c r="R27" s="202">
        <v>38259</v>
      </c>
      <c r="S27" s="202">
        <v>38072</v>
      </c>
      <c r="T27" s="202">
        <v>38271</v>
      </c>
      <c r="U27" s="202">
        <v>38973</v>
      </c>
      <c r="V27" s="202">
        <v>37978</v>
      </c>
      <c r="W27" s="208">
        <v>43</v>
      </c>
    </row>
    <row r="28" spans="1:23" ht="11.1" customHeight="1">
      <c r="A28" s="207" t="s">
        <v>280</v>
      </c>
      <c r="B28" s="213" t="s">
        <v>281</v>
      </c>
      <c r="C28" s="202">
        <v>478786</v>
      </c>
      <c r="D28" s="202">
        <v>470801</v>
      </c>
      <c r="E28" s="202">
        <v>485615</v>
      </c>
      <c r="F28" s="202">
        <v>493067</v>
      </c>
      <c r="G28" s="202">
        <v>497587</v>
      </c>
      <c r="H28" s="202">
        <v>497982</v>
      </c>
      <c r="I28" s="202">
        <v>504405</v>
      </c>
      <c r="J28" s="202">
        <v>511032</v>
      </c>
      <c r="K28" s="202">
        <v>517864</v>
      </c>
      <c r="L28" s="202">
        <v>525416</v>
      </c>
      <c r="M28" s="202">
        <v>526441</v>
      </c>
      <c r="N28" s="202">
        <v>525845</v>
      </c>
      <c r="O28" s="202">
        <v>525137</v>
      </c>
      <c r="P28" s="202">
        <v>519647</v>
      </c>
      <c r="Q28" s="202">
        <v>528425</v>
      </c>
      <c r="R28" s="202">
        <v>527829</v>
      </c>
      <c r="S28" s="202">
        <v>524922</v>
      </c>
      <c r="T28" s="202">
        <v>526821</v>
      </c>
      <c r="U28" s="202">
        <v>535268</v>
      </c>
      <c r="V28" s="202">
        <v>534159</v>
      </c>
      <c r="W28" s="208" t="s">
        <v>280</v>
      </c>
    </row>
    <row r="29" spans="1:23" ht="11.1" customHeight="1">
      <c r="A29" s="207" t="s">
        <v>282</v>
      </c>
      <c r="B29" s="215" t="s">
        <v>44</v>
      </c>
      <c r="C29" s="202">
        <v>145979</v>
      </c>
      <c r="D29" s="202">
        <v>144391</v>
      </c>
      <c r="E29" s="202">
        <v>145372</v>
      </c>
      <c r="F29" s="202">
        <v>147602</v>
      </c>
      <c r="G29" s="202">
        <v>149047</v>
      </c>
      <c r="H29" s="202">
        <v>149692</v>
      </c>
      <c r="I29" s="202">
        <v>150544</v>
      </c>
      <c r="J29" s="202">
        <v>153003</v>
      </c>
      <c r="K29" s="202">
        <v>155009</v>
      </c>
      <c r="L29" s="202">
        <v>157150</v>
      </c>
      <c r="M29" s="202">
        <v>157854</v>
      </c>
      <c r="N29" s="202">
        <v>157498</v>
      </c>
      <c r="O29" s="202">
        <v>157143</v>
      </c>
      <c r="P29" s="202">
        <v>155505</v>
      </c>
      <c r="Q29" s="202">
        <v>157494</v>
      </c>
      <c r="R29" s="202">
        <v>156519</v>
      </c>
      <c r="S29" s="202">
        <v>154836</v>
      </c>
      <c r="T29" s="202">
        <v>155298</v>
      </c>
      <c r="U29" s="202">
        <v>158770</v>
      </c>
      <c r="V29" s="202">
        <v>158965</v>
      </c>
      <c r="W29" s="208" t="s">
        <v>282</v>
      </c>
    </row>
    <row r="30" spans="1:23" ht="11.1" customHeight="1">
      <c r="A30" s="207" t="s">
        <v>283</v>
      </c>
      <c r="B30" s="216" t="s">
        <v>474</v>
      </c>
      <c r="C30" s="202">
        <v>92290</v>
      </c>
      <c r="D30" s="202">
        <v>91370</v>
      </c>
      <c r="E30" s="202">
        <v>90958</v>
      </c>
      <c r="F30" s="202">
        <v>91594</v>
      </c>
      <c r="G30" s="202">
        <v>92320</v>
      </c>
      <c r="H30" s="202">
        <v>92648</v>
      </c>
      <c r="I30" s="202">
        <v>93012</v>
      </c>
      <c r="J30" s="202">
        <v>93703</v>
      </c>
      <c r="K30" s="202">
        <v>94954</v>
      </c>
      <c r="L30" s="202">
        <v>95652</v>
      </c>
      <c r="M30" s="202">
        <v>95340</v>
      </c>
      <c r="N30" s="202">
        <v>94708</v>
      </c>
      <c r="O30" s="202">
        <v>94468</v>
      </c>
      <c r="P30" s="202">
        <v>94054</v>
      </c>
      <c r="Q30" s="202">
        <v>95097</v>
      </c>
      <c r="R30" s="202">
        <v>94940</v>
      </c>
      <c r="S30" s="202">
        <v>93931</v>
      </c>
      <c r="T30" s="202">
        <v>94033</v>
      </c>
      <c r="U30" s="202">
        <v>96171</v>
      </c>
      <c r="V30" s="202">
        <v>96826</v>
      </c>
      <c r="W30" s="208" t="s">
        <v>283</v>
      </c>
    </row>
    <row r="31" spans="1:23" ht="11.1" customHeight="1">
      <c r="A31" s="207">
        <v>45</v>
      </c>
      <c r="B31" s="217" t="s">
        <v>475</v>
      </c>
      <c r="C31" s="202">
        <v>17765</v>
      </c>
      <c r="D31" s="202">
        <v>17272</v>
      </c>
      <c r="E31" s="202">
        <v>17180</v>
      </c>
      <c r="F31" s="202">
        <v>17543</v>
      </c>
      <c r="G31" s="202">
        <v>17488</v>
      </c>
      <c r="H31" s="202">
        <v>17264</v>
      </c>
      <c r="I31" s="202">
        <v>17241</v>
      </c>
      <c r="J31" s="202">
        <v>17009</v>
      </c>
      <c r="K31" s="202">
        <v>17189</v>
      </c>
      <c r="L31" s="202">
        <v>17407</v>
      </c>
      <c r="M31" s="202">
        <v>17593</v>
      </c>
      <c r="N31" s="202">
        <v>17767</v>
      </c>
      <c r="O31" s="202">
        <v>18053</v>
      </c>
      <c r="P31" s="202">
        <v>17708</v>
      </c>
      <c r="Q31" s="202">
        <v>18131</v>
      </c>
      <c r="R31" s="202">
        <v>17964</v>
      </c>
      <c r="S31" s="202">
        <v>17630</v>
      </c>
      <c r="T31" s="202">
        <v>17470</v>
      </c>
      <c r="U31" s="202">
        <v>17928</v>
      </c>
      <c r="V31" s="202">
        <v>17830</v>
      </c>
      <c r="W31" s="208">
        <v>45</v>
      </c>
    </row>
    <row r="32" spans="1:23" ht="11.1" customHeight="1">
      <c r="A32" s="207">
        <v>46</v>
      </c>
      <c r="B32" s="217" t="s">
        <v>476</v>
      </c>
      <c r="C32" s="202">
        <v>23637</v>
      </c>
      <c r="D32" s="202">
        <v>22603</v>
      </c>
      <c r="E32" s="202">
        <v>21580</v>
      </c>
      <c r="F32" s="202">
        <v>21478</v>
      </c>
      <c r="G32" s="202">
        <v>21710</v>
      </c>
      <c r="H32" s="202">
        <v>20384</v>
      </c>
      <c r="I32" s="202">
        <v>19856</v>
      </c>
      <c r="J32" s="202">
        <v>19853</v>
      </c>
      <c r="K32" s="202">
        <v>19565</v>
      </c>
      <c r="L32" s="202">
        <v>19541</v>
      </c>
      <c r="M32" s="202">
        <v>19124</v>
      </c>
      <c r="N32" s="202">
        <v>18714</v>
      </c>
      <c r="O32" s="202">
        <v>18703</v>
      </c>
      <c r="P32" s="202">
        <v>18493</v>
      </c>
      <c r="Q32" s="202">
        <v>18572</v>
      </c>
      <c r="R32" s="202">
        <v>18322</v>
      </c>
      <c r="S32" s="202">
        <v>18400</v>
      </c>
      <c r="T32" s="202">
        <v>18370</v>
      </c>
      <c r="U32" s="202">
        <v>18419</v>
      </c>
      <c r="V32" s="202">
        <v>18307</v>
      </c>
      <c r="W32" s="208">
        <v>46</v>
      </c>
    </row>
    <row r="33" spans="1:23" ht="11.1" customHeight="1">
      <c r="A33" s="207">
        <v>47</v>
      </c>
      <c r="B33" s="217" t="s">
        <v>477</v>
      </c>
      <c r="C33" s="202">
        <v>50888</v>
      </c>
      <c r="D33" s="202">
        <v>51495</v>
      </c>
      <c r="E33" s="202">
        <v>52198</v>
      </c>
      <c r="F33" s="202">
        <v>52573</v>
      </c>
      <c r="G33" s="202">
        <v>53122</v>
      </c>
      <c r="H33" s="202">
        <v>55000</v>
      </c>
      <c r="I33" s="202">
        <v>55915</v>
      </c>
      <c r="J33" s="202">
        <v>56841</v>
      </c>
      <c r="K33" s="202">
        <v>58200</v>
      </c>
      <c r="L33" s="202">
        <v>58704</v>
      </c>
      <c r="M33" s="202">
        <v>58623</v>
      </c>
      <c r="N33" s="202">
        <v>58227</v>
      </c>
      <c r="O33" s="202">
        <v>57712</v>
      </c>
      <c r="P33" s="202">
        <v>57853</v>
      </c>
      <c r="Q33" s="202">
        <v>58394</v>
      </c>
      <c r="R33" s="202">
        <v>58654</v>
      </c>
      <c r="S33" s="202">
        <v>57901</v>
      </c>
      <c r="T33" s="202">
        <v>58193</v>
      </c>
      <c r="U33" s="202">
        <v>59824</v>
      </c>
      <c r="V33" s="202">
        <v>60689</v>
      </c>
      <c r="W33" s="208">
        <v>47</v>
      </c>
    </row>
    <row r="34" spans="1:23" ht="11.1" customHeight="1">
      <c r="A34" s="207" t="s">
        <v>284</v>
      </c>
      <c r="B34" s="216" t="s">
        <v>478</v>
      </c>
      <c r="C34" s="202">
        <v>34470</v>
      </c>
      <c r="D34" s="202">
        <v>33325</v>
      </c>
      <c r="E34" s="202">
        <v>33864</v>
      </c>
      <c r="F34" s="202">
        <v>35804</v>
      </c>
      <c r="G34" s="202">
        <v>36083</v>
      </c>
      <c r="H34" s="202">
        <v>36374</v>
      </c>
      <c r="I34" s="202">
        <v>36458</v>
      </c>
      <c r="J34" s="202">
        <v>37243</v>
      </c>
      <c r="K34" s="202">
        <v>37773</v>
      </c>
      <c r="L34" s="202">
        <v>39094</v>
      </c>
      <c r="M34" s="202">
        <v>40245</v>
      </c>
      <c r="N34" s="202">
        <v>40271</v>
      </c>
      <c r="O34" s="202">
        <v>40716</v>
      </c>
      <c r="P34" s="202">
        <v>40292</v>
      </c>
      <c r="Q34" s="202">
        <v>40741</v>
      </c>
      <c r="R34" s="202">
        <v>40777</v>
      </c>
      <c r="S34" s="202">
        <v>40739</v>
      </c>
      <c r="T34" s="202">
        <v>40825</v>
      </c>
      <c r="U34" s="202">
        <v>41085</v>
      </c>
      <c r="V34" s="202">
        <v>41119</v>
      </c>
      <c r="W34" s="208" t="s">
        <v>284</v>
      </c>
    </row>
    <row r="35" spans="1:23" ht="11.1" customHeight="1">
      <c r="A35" s="207" t="s">
        <v>285</v>
      </c>
      <c r="B35" s="216" t="s">
        <v>479</v>
      </c>
      <c r="C35" s="202">
        <v>19219</v>
      </c>
      <c r="D35" s="202">
        <v>19696</v>
      </c>
      <c r="E35" s="202">
        <v>20550</v>
      </c>
      <c r="F35" s="202">
        <v>20204</v>
      </c>
      <c r="G35" s="202">
        <v>20644</v>
      </c>
      <c r="H35" s="202">
        <v>20670</v>
      </c>
      <c r="I35" s="202">
        <v>21074</v>
      </c>
      <c r="J35" s="202">
        <v>22057</v>
      </c>
      <c r="K35" s="202">
        <v>22282</v>
      </c>
      <c r="L35" s="202">
        <v>22404</v>
      </c>
      <c r="M35" s="202">
        <v>22269</v>
      </c>
      <c r="N35" s="202">
        <v>22519</v>
      </c>
      <c r="O35" s="202">
        <v>21959</v>
      </c>
      <c r="P35" s="202">
        <v>21159</v>
      </c>
      <c r="Q35" s="202">
        <v>21656</v>
      </c>
      <c r="R35" s="202">
        <v>20802</v>
      </c>
      <c r="S35" s="202">
        <v>20166</v>
      </c>
      <c r="T35" s="202">
        <v>20440</v>
      </c>
      <c r="U35" s="202">
        <v>21514</v>
      </c>
      <c r="V35" s="202">
        <v>21020</v>
      </c>
      <c r="W35" s="208" t="s">
        <v>285</v>
      </c>
    </row>
    <row r="36" spans="1:23" ht="11.1" customHeight="1">
      <c r="A36" s="207" t="s">
        <v>286</v>
      </c>
      <c r="B36" s="215" t="s">
        <v>45</v>
      </c>
      <c r="C36" s="202">
        <v>13073</v>
      </c>
      <c r="D36" s="202">
        <v>11931</v>
      </c>
      <c r="E36" s="202">
        <v>11712</v>
      </c>
      <c r="F36" s="202">
        <v>12339</v>
      </c>
      <c r="G36" s="202">
        <v>12282</v>
      </c>
      <c r="H36" s="202">
        <v>13046</v>
      </c>
      <c r="I36" s="202">
        <v>13595</v>
      </c>
      <c r="J36" s="202">
        <v>13802</v>
      </c>
      <c r="K36" s="202">
        <v>14112</v>
      </c>
      <c r="L36" s="202">
        <v>13330</v>
      </c>
      <c r="M36" s="202">
        <v>13726</v>
      </c>
      <c r="N36" s="202">
        <v>14629</v>
      </c>
      <c r="O36" s="202">
        <v>14985</v>
      </c>
      <c r="P36" s="202">
        <v>14942</v>
      </c>
      <c r="Q36" s="202">
        <v>14993</v>
      </c>
      <c r="R36" s="202">
        <v>15012</v>
      </c>
      <c r="S36" s="202">
        <v>15163</v>
      </c>
      <c r="T36" s="202">
        <v>15444</v>
      </c>
      <c r="U36" s="202">
        <v>15669</v>
      </c>
      <c r="V36" s="202">
        <v>15769</v>
      </c>
      <c r="W36" s="208" t="s">
        <v>286</v>
      </c>
    </row>
    <row r="37" spans="1:23" ht="11.1" customHeight="1">
      <c r="A37" s="211" t="s">
        <v>287</v>
      </c>
      <c r="B37" s="216" t="s">
        <v>480</v>
      </c>
      <c r="C37" s="202">
        <v>2664</v>
      </c>
      <c r="D37" s="202">
        <v>2711</v>
      </c>
      <c r="E37" s="202">
        <v>2642</v>
      </c>
      <c r="F37" s="202">
        <v>2471</v>
      </c>
      <c r="G37" s="202">
        <v>2553</v>
      </c>
      <c r="H37" s="202">
        <v>2827</v>
      </c>
      <c r="I37" s="202">
        <v>2909</v>
      </c>
      <c r="J37" s="202">
        <v>2949</v>
      </c>
      <c r="K37" s="202">
        <v>2905</v>
      </c>
      <c r="L37" s="202">
        <v>2154</v>
      </c>
      <c r="M37" s="202">
        <v>2120</v>
      </c>
      <c r="N37" s="202">
        <v>2067</v>
      </c>
      <c r="O37" s="202">
        <v>1932</v>
      </c>
      <c r="P37" s="202">
        <v>1970</v>
      </c>
      <c r="Q37" s="202">
        <v>1962</v>
      </c>
      <c r="R37" s="202">
        <v>1886</v>
      </c>
      <c r="S37" s="202">
        <v>1879</v>
      </c>
      <c r="T37" s="202">
        <v>1912</v>
      </c>
      <c r="U37" s="202">
        <v>1923</v>
      </c>
      <c r="V37" s="202">
        <v>1838</v>
      </c>
      <c r="W37" s="212" t="s">
        <v>287</v>
      </c>
    </row>
    <row r="38" spans="1:23" ht="11.1" customHeight="1">
      <c r="A38" s="207">
        <v>61</v>
      </c>
      <c r="B38" s="216" t="s">
        <v>481</v>
      </c>
      <c r="C38" s="202">
        <v>2963</v>
      </c>
      <c r="D38" s="202">
        <v>2147</v>
      </c>
      <c r="E38" s="202">
        <v>2070</v>
      </c>
      <c r="F38" s="202">
        <v>2128</v>
      </c>
      <c r="G38" s="202">
        <v>2094</v>
      </c>
      <c r="H38" s="202">
        <v>1985</v>
      </c>
      <c r="I38" s="202">
        <v>2069</v>
      </c>
      <c r="J38" s="202">
        <v>2025</v>
      </c>
      <c r="K38" s="202">
        <v>1999</v>
      </c>
      <c r="L38" s="202">
        <v>1532</v>
      </c>
      <c r="M38" s="202">
        <v>1427</v>
      </c>
      <c r="N38" s="202">
        <v>1409</v>
      </c>
      <c r="O38" s="202">
        <v>1389</v>
      </c>
      <c r="P38" s="202">
        <v>1384</v>
      </c>
      <c r="Q38" s="202">
        <v>1399</v>
      </c>
      <c r="R38" s="202">
        <v>1405</v>
      </c>
      <c r="S38" s="202">
        <v>1422</v>
      </c>
      <c r="T38" s="202">
        <v>1339</v>
      </c>
      <c r="U38" s="202">
        <v>1341</v>
      </c>
      <c r="V38" s="202">
        <v>1344</v>
      </c>
      <c r="W38" s="208">
        <v>61</v>
      </c>
    </row>
    <row r="39" spans="1:23" ht="11.1" customHeight="1">
      <c r="A39" s="211" t="s">
        <v>288</v>
      </c>
      <c r="B39" s="216" t="s">
        <v>201</v>
      </c>
      <c r="C39" s="202">
        <v>7446</v>
      </c>
      <c r="D39" s="202">
        <v>7073</v>
      </c>
      <c r="E39" s="202">
        <v>7000</v>
      </c>
      <c r="F39" s="202">
        <v>7740</v>
      </c>
      <c r="G39" s="202">
        <v>7635</v>
      </c>
      <c r="H39" s="202">
        <v>8234</v>
      </c>
      <c r="I39" s="202">
        <v>8617</v>
      </c>
      <c r="J39" s="202">
        <v>8828</v>
      </c>
      <c r="K39" s="202">
        <v>9208</v>
      </c>
      <c r="L39" s="202">
        <v>9644</v>
      </c>
      <c r="M39" s="202">
        <v>10179</v>
      </c>
      <c r="N39" s="202">
        <v>11153</v>
      </c>
      <c r="O39" s="202">
        <v>11664</v>
      </c>
      <c r="P39" s="202">
        <v>11588</v>
      </c>
      <c r="Q39" s="202">
        <v>11632</v>
      </c>
      <c r="R39" s="202">
        <v>11721</v>
      </c>
      <c r="S39" s="202">
        <v>11862</v>
      </c>
      <c r="T39" s="202">
        <v>12193</v>
      </c>
      <c r="U39" s="202">
        <v>12405</v>
      </c>
      <c r="V39" s="202">
        <v>12587</v>
      </c>
      <c r="W39" s="212" t="s">
        <v>288</v>
      </c>
    </row>
    <row r="40" spans="1:23" ht="11.1" customHeight="1">
      <c r="A40" s="207" t="s">
        <v>289</v>
      </c>
      <c r="B40" s="215" t="s">
        <v>482</v>
      </c>
      <c r="C40" s="202">
        <v>13595</v>
      </c>
      <c r="D40" s="202">
        <v>13925</v>
      </c>
      <c r="E40" s="202">
        <v>13829</v>
      </c>
      <c r="F40" s="202">
        <v>13638</v>
      </c>
      <c r="G40" s="202">
        <v>14150</v>
      </c>
      <c r="H40" s="202">
        <v>14003</v>
      </c>
      <c r="I40" s="202">
        <v>13560</v>
      </c>
      <c r="J40" s="202">
        <v>13366</v>
      </c>
      <c r="K40" s="202">
        <v>12806</v>
      </c>
      <c r="L40" s="202">
        <v>12456</v>
      </c>
      <c r="M40" s="202">
        <v>12104</v>
      </c>
      <c r="N40" s="202">
        <v>11661</v>
      </c>
      <c r="O40" s="202">
        <v>11484</v>
      </c>
      <c r="P40" s="202">
        <v>11392</v>
      </c>
      <c r="Q40" s="202">
        <v>11444</v>
      </c>
      <c r="R40" s="202">
        <v>11367</v>
      </c>
      <c r="S40" s="202">
        <v>11219</v>
      </c>
      <c r="T40" s="202">
        <v>11135</v>
      </c>
      <c r="U40" s="202">
        <v>11358</v>
      </c>
      <c r="V40" s="202">
        <v>11191</v>
      </c>
      <c r="W40" s="208" t="s">
        <v>289</v>
      </c>
    </row>
    <row r="41" spans="1:23" ht="11.1" customHeight="1">
      <c r="A41" s="211">
        <v>64</v>
      </c>
      <c r="B41" s="216" t="s">
        <v>483</v>
      </c>
      <c r="C41" s="202">
        <v>10041</v>
      </c>
      <c r="D41" s="202">
        <v>10215</v>
      </c>
      <c r="E41" s="202">
        <v>10043</v>
      </c>
      <c r="F41" s="202">
        <v>9941</v>
      </c>
      <c r="G41" s="202">
        <v>10019</v>
      </c>
      <c r="H41" s="202">
        <v>9982</v>
      </c>
      <c r="I41" s="202">
        <v>9764</v>
      </c>
      <c r="J41" s="202">
        <v>9645</v>
      </c>
      <c r="K41" s="202">
        <v>9282</v>
      </c>
      <c r="L41" s="202">
        <v>9000</v>
      </c>
      <c r="M41" s="202">
        <v>8680</v>
      </c>
      <c r="N41" s="202">
        <v>8393</v>
      </c>
      <c r="O41" s="202">
        <v>8377</v>
      </c>
      <c r="P41" s="202">
        <v>8310</v>
      </c>
      <c r="Q41" s="202">
        <v>8351</v>
      </c>
      <c r="R41" s="202">
        <v>8240</v>
      </c>
      <c r="S41" s="202">
        <v>8116</v>
      </c>
      <c r="T41" s="202">
        <v>8038</v>
      </c>
      <c r="U41" s="202">
        <v>8100</v>
      </c>
      <c r="V41" s="202">
        <v>8065</v>
      </c>
      <c r="W41" s="212">
        <v>64</v>
      </c>
    </row>
    <row r="42" spans="1:23" ht="21.95" customHeight="1">
      <c r="A42" s="207" t="s">
        <v>290</v>
      </c>
      <c r="B42" s="219" t="s">
        <v>613</v>
      </c>
      <c r="C42" s="202">
        <v>3554</v>
      </c>
      <c r="D42" s="202">
        <v>3710</v>
      </c>
      <c r="E42" s="202">
        <v>3786</v>
      </c>
      <c r="F42" s="202">
        <v>3697</v>
      </c>
      <c r="G42" s="202">
        <v>4131</v>
      </c>
      <c r="H42" s="202">
        <v>4021</v>
      </c>
      <c r="I42" s="202">
        <v>3796</v>
      </c>
      <c r="J42" s="202">
        <v>3721</v>
      </c>
      <c r="K42" s="202">
        <v>3524</v>
      </c>
      <c r="L42" s="202">
        <v>3456</v>
      </c>
      <c r="M42" s="202">
        <v>3424</v>
      </c>
      <c r="N42" s="202">
        <v>3268</v>
      </c>
      <c r="O42" s="202">
        <v>3107</v>
      </c>
      <c r="P42" s="202">
        <v>3082</v>
      </c>
      <c r="Q42" s="202">
        <v>3093</v>
      </c>
      <c r="R42" s="202">
        <v>3127</v>
      </c>
      <c r="S42" s="202">
        <v>3103</v>
      </c>
      <c r="T42" s="202">
        <v>3097</v>
      </c>
      <c r="U42" s="202">
        <v>3258</v>
      </c>
      <c r="V42" s="202">
        <v>3126</v>
      </c>
      <c r="W42" s="208" t="s">
        <v>290</v>
      </c>
    </row>
    <row r="43" spans="1:23" ht="11.1" customHeight="1">
      <c r="A43" s="207" t="s">
        <v>291</v>
      </c>
      <c r="B43" s="215" t="s">
        <v>47</v>
      </c>
      <c r="C43" s="202">
        <v>6021</v>
      </c>
      <c r="D43" s="202">
        <v>5224</v>
      </c>
      <c r="E43" s="202">
        <v>5294</v>
      </c>
      <c r="F43" s="202">
        <v>5336</v>
      </c>
      <c r="G43" s="202">
        <v>5431</v>
      </c>
      <c r="H43" s="202">
        <v>5522</v>
      </c>
      <c r="I43" s="202">
        <v>5805</v>
      </c>
      <c r="J43" s="202">
        <v>6017</v>
      </c>
      <c r="K43" s="202">
        <v>6200</v>
      </c>
      <c r="L43" s="202">
        <v>6403</v>
      </c>
      <c r="M43" s="202">
        <v>6610</v>
      </c>
      <c r="N43" s="202">
        <v>6610</v>
      </c>
      <c r="O43" s="202">
        <v>6579</v>
      </c>
      <c r="P43" s="202">
        <v>6504</v>
      </c>
      <c r="Q43" s="202">
        <v>6573</v>
      </c>
      <c r="R43" s="202">
        <v>6555</v>
      </c>
      <c r="S43" s="202">
        <v>6599</v>
      </c>
      <c r="T43" s="202">
        <v>6619</v>
      </c>
      <c r="U43" s="202">
        <v>6698</v>
      </c>
      <c r="V43" s="202">
        <v>6790</v>
      </c>
      <c r="W43" s="208" t="s">
        <v>291</v>
      </c>
    </row>
    <row r="44" spans="1:23" ht="21.95" customHeight="1">
      <c r="A44" s="207" t="s">
        <v>292</v>
      </c>
      <c r="B44" s="220" t="s">
        <v>614</v>
      </c>
      <c r="C44" s="202">
        <v>78862</v>
      </c>
      <c r="D44" s="202">
        <v>70472</v>
      </c>
      <c r="E44" s="202">
        <v>81706</v>
      </c>
      <c r="F44" s="202">
        <v>85817</v>
      </c>
      <c r="G44" s="202">
        <v>86535</v>
      </c>
      <c r="H44" s="202">
        <v>85003</v>
      </c>
      <c r="I44" s="202">
        <v>88107</v>
      </c>
      <c r="J44" s="202">
        <v>91368</v>
      </c>
      <c r="K44" s="202">
        <v>92242</v>
      </c>
      <c r="L44" s="202">
        <v>94591</v>
      </c>
      <c r="M44" s="202">
        <v>95497</v>
      </c>
      <c r="N44" s="202">
        <v>94087</v>
      </c>
      <c r="O44" s="202">
        <v>91856</v>
      </c>
      <c r="P44" s="202">
        <v>89422</v>
      </c>
      <c r="Q44" s="202">
        <v>92988</v>
      </c>
      <c r="R44" s="202">
        <v>92632</v>
      </c>
      <c r="S44" s="202">
        <v>92710</v>
      </c>
      <c r="T44" s="202">
        <v>93911</v>
      </c>
      <c r="U44" s="202">
        <v>95181</v>
      </c>
      <c r="V44" s="202">
        <v>93276</v>
      </c>
      <c r="W44" s="208" t="s">
        <v>292</v>
      </c>
    </row>
    <row r="45" spans="1:23" ht="11.1" customHeight="1">
      <c r="A45" s="207" t="s">
        <v>293</v>
      </c>
      <c r="B45" s="219" t="s">
        <v>615</v>
      </c>
      <c r="C45" s="202">
        <v>25571</v>
      </c>
      <c r="D45" s="202">
        <v>25613</v>
      </c>
      <c r="E45" s="202">
        <v>25933</v>
      </c>
      <c r="F45" s="202">
        <v>25761</v>
      </c>
      <c r="G45" s="202">
        <v>26912</v>
      </c>
      <c r="H45" s="202">
        <v>27301</v>
      </c>
      <c r="I45" s="202">
        <v>29511</v>
      </c>
      <c r="J45" s="202">
        <v>29782</v>
      </c>
      <c r="K45" s="202">
        <v>30157</v>
      </c>
      <c r="L45" s="202">
        <v>30848</v>
      </c>
      <c r="M45" s="202">
        <v>31478</v>
      </c>
      <c r="N45" s="202">
        <v>33448</v>
      </c>
      <c r="O45" s="202">
        <v>34768</v>
      </c>
      <c r="P45" s="202">
        <v>34363</v>
      </c>
      <c r="Q45" s="202">
        <v>34634</v>
      </c>
      <c r="R45" s="202">
        <v>34780</v>
      </c>
      <c r="S45" s="202">
        <v>35003</v>
      </c>
      <c r="T45" s="202">
        <v>35210</v>
      </c>
      <c r="U45" s="202">
        <v>35772</v>
      </c>
      <c r="V45" s="202">
        <v>36227</v>
      </c>
      <c r="W45" s="208" t="s">
        <v>293</v>
      </c>
    </row>
    <row r="46" spans="1:23" ht="11.1" customHeight="1">
      <c r="A46" s="211" t="s">
        <v>294</v>
      </c>
      <c r="B46" s="217" t="s">
        <v>616</v>
      </c>
      <c r="C46" s="202">
        <v>19822</v>
      </c>
      <c r="D46" s="202">
        <v>19503</v>
      </c>
      <c r="E46" s="202">
        <v>19583</v>
      </c>
      <c r="F46" s="202">
        <v>19301</v>
      </c>
      <c r="G46" s="202">
        <v>20491</v>
      </c>
      <c r="H46" s="202">
        <v>20818</v>
      </c>
      <c r="I46" s="202">
        <v>22587</v>
      </c>
      <c r="J46" s="202">
        <v>22737</v>
      </c>
      <c r="K46" s="202">
        <v>22850</v>
      </c>
      <c r="L46" s="202">
        <v>23452</v>
      </c>
      <c r="M46" s="202">
        <v>23783</v>
      </c>
      <c r="N46" s="202">
        <v>25901</v>
      </c>
      <c r="O46" s="202">
        <v>27055</v>
      </c>
      <c r="P46" s="202">
        <v>26843</v>
      </c>
      <c r="Q46" s="202">
        <v>26981</v>
      </c>
      <c r="R46" s="202">
        <v>27055</v>
      </c>
      <c r="S46" s="202">
        <v>27188</v>
      </c>
      <c r="T46" s="202">
        <v>27237</v>
      </c>
      <c r="U46" s="202">
        <v>27653</v>
      </c>
      <c r="V46" s="202">
        <v>27981</v>
      </c>
      <c r="W46" s="212" t="s">
        <v>294</v>
      </c>
    </row>
    <row r="47" spans="1:23" ht="11.1" customHeight="1">
      <c r="A47" s="207">
        <v>72</v>
      </c>
      <c r="B47" s="217" t="s">
        <v>484</v>
      </c>
      <c r="C47" s="202">
        <v>3712</v>
      </c>
      <c r="D47" s="202">
        <v>3845</v>
      </c>
      <c r="E47" s="202">
        <v>4070</v>
      </c>
      <c r="F47" s="202">
        <v>4084</v>
      </c>
      <c r="G47" s="202">
        <v>4067</v>
      </c>
      <c r="H47" s="202">
        <v>4097</v>
      </c>
      <c r="I47" s="202">
        <v>4222</v>
      </c>
      <c r="J47" s="202">
        <v>4322</v>
      </c>
      <c r="K47" s="202">
        <v>4512</v>
      </c>
      <c r="L47" s="202">
        <v>4549</v>
      </c>
      <c r="M47" s="202">
        <v>4859</v>
      </c>
      <c r="N47" s="202">
        <v>4829</v>
      </c>
      <c r="O47" s="202">
        <v>5061</v>
      </c>
      <c r="P47" s="202">
        <v>5097</v>
      </c>
      <c r="Q47" s="202">
        <v>5178</v>
      </c>
      <c r="R47" s="202">
        <v>5277</v>
      </c>
      <c r="S47" s="202">
        <v>5374</v>
      </c>
      <c r="T47" s="202">
        <v>5498</v>
      </c>
      <c r="U47" s="202">
        <v>5588</v>
      </c>
      <c r="V47" s="202">
        <v>5699</v>
      </c>
      <c r="W47" s="208">
        <v>72</v>
      </c>
    </row>
    <row r="48" spans="1:23" ht="11.1" customHeight="1">
      <c r="A48" s="211" t="s">
        <v>295</v>
      </c>
      <c r="B48" s="217" t="s">
        <v>485</v>
      </c>
      <c r="C48" s="202">
        <v>2037</v>
      </c>
      <c r="D48" s="202">
        <v>2265</v>
      </c>
      <c r="E48" s="202">
        <v>2280</v>
      </c>
      <c r="F48" s="202">
        <v>2376</v>
      </c>
      <c r="G48" s="202">
        <v>2354</v>
      </c>
      <c r="H48" s="202">
        <v>2386</v>
      </c>
      <c r="I48" s="202">
        <v>2702</v>
      </c>
      <c r="J48" s="202">
        <v>2723</v>
      </c>
      <c r="K48" s="202">
        <v>2795</v>
      </c>
      <c r="L48" s="202">
        <v>2847</v>
      </c>
      <c r="M48" s="202">
        <v>2836</v>
      </c>
      <c r="N48" s="202">
        <v>2718</v>
      </c>
      <c r="O48" s="202">
        <v>2652</v>
      </c>
      <c r="P48" s="202">
        <v>2423</v>
      </c>
      <c r="Q48" s="202">
        <v>2475</v>
      </c>
      <c r="R48" s="202">
        <v>2448</v>
      </c>
      <c r="S48" s="202">
        <v>2441</v>
      </c>
      <c r="T48" s="202">
        <v>2475</v>
      </c>
      <c r="U48" s="202">
        <v>2531</v>
      </c>
      <c r="V48" s="202">
        <v>2547</v>
      </c>
      <c r="W48" s="212" t="s">
        <v>295</v>
      </c>
    </row>
    <row r="49" spans="1:23" ht="11.1" customHeight="1">
      <c r="A49" s="207" t="s">
        <v>296</v>
      </c>
      <c r="B49" s="219" t="s">
        <v>617</v>
      </c>
      <c r="C49" s="202">
        <v>53291</v>
      </c>
      <c r="D49" s="202">
        <v>44859</v>
      </c>
      <c r="E49" s="202">
        <v>55773</v>
      </c>
      <c r="F49" s="202">
        <v>60056</v>
      </c>
      <c r="G49" s="202">
        <v>59623</v>
      </c>
      <c r="H49" s="202">
        <v>57702</v>
      </c>
      <c r="I49" s="202">
        <v>58596</v>
      </c>
      <c r="J49" s="202">
        <v>61586</v>
      </c>
      <c r="K49" s="202">
        <v>62085</v>
      </c>
      <c r="L49" s="202">
        <v>63743</v>
      </c>
      <c r="M49" s="202">
        <v>64019</v>
      </c>
      <c r="N49" s="202">
        <v>60639</v>
      </c>
      <c r="O49" s="202">
        <v>57088</v>
      </c>
      <c r="P49" s="202">
        <v>55059</v>
      </c>
      <c r="Q49" s="202">
        <v>58354</v>
      </c>
      <c r="R49" s="202">
        <v>57852</v>
      </c>
      <c r="S49" s="202">
        <v>57707</v>
      </c>
      <c r="T49" s="202">
        <v>58701</v>
      </c>
      <c r="U49" s="202">
        <v>59409</v>
      </c>
      <c r="V49" s="202">
        <v>57049</v>
      </c>
      <c r="W49" s="208" t="s">
        <v>296</v>
      </c>
    </row>
    <row r="50" spans="1:23" ht="21.95" customHeight="1">
      <c r="A50" s="225" t="s">
        <v>493</v>
      </c>
      <c r="B50" s="217" t="s">
        <v>620</v>
      </c>
      <c r="C50" s="222">
        <v>26515</v>
      </c>
      <c r="D50" s="222">
        <v>18482</v>
      </c>
      <c r="E50" s="222">
        <v>27196</v>
      </c>
      <c r="F50" s="222">
        <v>31741</v>
      </c>
      <c r="G50" s="222">
        <v>31129</v>
      </c>
      <c r="H50" s="222">
        <v>29369</v>
      </c>
      <c r="I50" s="222">
        <v>30111</v>
      </c>
      <c r="J50" s="222">
        <v>31845</v>
      </c>
      <c r="K50" s="222">
        <v>32288</v>
      </c>
      <c r="L50" s="222">
        <v>32617</v>
      </c>
      <c r="M50" s="222">
        <v>31452</v>
      </c>
      <c r="N50" s="222">
        <v>27335</v>
      </c>
      <c r="O50" s="222">
        <v>24739</v>
      </c>
      <c r="P50" s="222">
        <v>23154</v>
      </c>
      <c r="Q50" s="222">
        <v>25986</v>
      </c>
      <c r="R50" s="222">
        <v>25886</v>
      </c>
      <c r="S50" s="222">
        <v>26308</v>
      </c>
      <c r="T50" s="222">
        <v>26739</v>
      </c>
      <c r="U50" s="222">
        <v>27230</v>
      </c>
      <c r="V50" s="222">
        <v>25520</v>
      </c>
      <c r="W50" s="226" t="s">
        <v>493</v>
      </c>
    </row>
    <row r="51" spans="1:23" ht="21.95" customHeight="1">
      <c r="A51" s="207" t="s">
        <v>298</v>
      </c>
      <c r="B51" s="220" t="s">
        <v>618</v>
      </c>
      <c r="C51" s="202">
        <v>190203</v>
      </c>
      <c r="D51" s="202">
        <v>194354</v>
      </c>
      <c r="E51" s="202">
        <v>197604</v>
      </c>
      <c r="F51" s="202">
        <v>198881</v>
      </c>
      <c r="G51" s="202">
        <v>200380</v>
      </c>
      <c r="H51" s="202">
        <v>201608</v>
      </c>
      <c r="I51" s="202">
        <v>204112</v>
      </c>
      <c r="J51" s="202">
        <v>205029</v>
      </c>
      <c r="K51" s="202">
        <v>208563</v>
      </c>
      <c r="L51" s="202">
        <v>212435</v>
      </c>
      <c r="M51" s="202">
        <v>211594</v>
      </c>
      <c r="N51" s="202">
        <v>212219</v>
      </c>
      <c r="O51" s="202">
        <v>214316</v>
      </c>
      <c r="P51" s="202">
        <v>213394</v>
      </c>
      <c r="Q51" s="202">
        <v>216185</v>
      </c>
      <c r="R51" s="202">
        <v>217203</v>
      </c>
      <c r="S51" s="202">
        <v>216247</v>
      </c>
      <c r="T51" s="202">
        <v>216236</v>
      </c>
      <c r="U51" s="202">
        <v>219117</v>
      </c>
      <c r="V51" s="202">
        <v>220000</v>
      </c>
      <c r="W51" s="208" t="s">
        <v>298</v>
      </c>
    </row>
    <row r="52" spans="1:23" ht="11.1" customHeight="1">
      <c r="A52" s="207" t="s">
        <v>299</v>
      </c>
      <c r="B52" s="216" t="s">
        <v>486</v>
      </c>
      <c r="C52" s="202">
        <v>52591</v>
      </c>
      <c r="D52" s="202">
        <v>53650</v>
      </c>
      <c r="E52" s="202">
        <v>54077</v>
      </c>
      <c r="F52" s="202">
        <v>53853</v>
      </c>
      <c r="G52" s="202">
        <v>53636</v>
      </c>
      <c r="H52" s="202">
        <v>53174</v>
      </c>
      <c r="I52" s="202">
        <v>53917</v>
      </c>
      <c r="J52" s="202">
        <v>52760</v>
      </c>
      <c r="K52" s="202">
        <v>52574</v>
      </c>
      <c r="L52" s="202">
        <v>51313</v>
      </c>
      <c r="M52" s="202">
        <v>50505</v>
      </c>
      <c r="N52" s="202">
        <v>50374</v>
      </c>
      <c r="O52" s="202">
        <v>50780</v>
      </c>
      <c r="P52" s="202">
        <v>50841</v>
      </c>
      <c r="Q52" s="202">
        <v>51361</v>
      </c>
      <c r="R52" s="202">
        <v>51726</v>
      </c>
      <c r="S52" s="202">
        <v>51619</v>
      </c>
      <c r="T52" s="202">
        <v>51756</v>
      </c>
      <c r="U52" s="202">
        <v>52207</v>
      </c>
      <c r="V52" s="202">
        <v>52404</v>
      </c>
      <c r="W52" s="208" t="s">
        <v>299</v>
      </c>
    </row>
    <row r="53" spans="1:23" ht="11.1" customHeight="1">
      <c r="A53" s="207" t="s">
        <v>300</v>
      </c>
      <c r="B53" s="217" t="s">
        <v>619</v>
      </c>
      <c r="C53" s="202">
        <v>38760</v>
      </c>
      <c r="D53" s="202">
        <v>39765</v>
      </c>
      <c r="E53" s="202">
        <v>40180</v>
      </c>
      <c r="F53" s="202">
        <v>40347</v>
      </c>
      <c r="G53" s="202">
        <v>40521</v>
      </c>
      <c r="H53" s="202">
        <v>40189</v>
      </c>
      <c r="I53" s="202">
        <v>40828</v>
      </c>
      <c r="J53" s="202">
        <v>39927</v>
      </c>
      <c r="K53" s="202">
        <v>40115</v>
      </c>
      <c r="L53" s="202">
        <v>38861</v>
      </c>
      <c r="M53" s="202">
        <v>38958</v>
      </c>
      <c r="N53" s="202">
        <v>39079</v>
      </c>
      <c r="O53" s="202">
        <v>39624</v>
      </c>
      <c r="P53" s="202">
        <v>39747</v>
      </c>
      <c r="Q53" s="202">
        <v>40149</v>
      </c>
      <c r="R53" s="202">
        <v>40402</v>
      </c>
      <c r="S53" s="202">
        <v>40362</v>
      </c>
      <c r="T53" s="202">
        <v>40496</v>
      </c>
      <c r="U53" s="202">
        <v>40790</v>
      </c>
      <c r="V53" s="202">
        <v>41004</v>
      </c>
      <c r="W53" s="199" t="s">
        <v>300</v>
      </c>
    </row>
    <row r="54" spans="1:23" ht="11.1" customHeight="1">
      <c r="A54" s="207" t="s">
        <v>301</v>
      </c>
      <c r="B54" s="219" t="s">
        <v>487</v>
      </c>
      <c r="C54" s="202">
        <v>38662</v>
      </c>
      <c r="D54" s="202">
        <v>38065</v>
      </c>
      <c r="E54" s="202">
        <v>36970</v>
      </c>
      <c r="F54" s="202">
        <v>35103</v>
      </c>
      <c r="G54" s="202">
        <v>33981</v>
      </c>
      <c r="H54" s="202">
        <v>33702</v>
      </c>
      <c r="I54" s="202">
        <v>33344</v>
      </c>
      <c r="J54" s="202">
        <v>32582</v>
      </c>
      <c r="K54" s="202">
        <v>32838</v>
      </c>
      <c r="L54" s="202">
        <v>34680</v>
      </c>
      <c r="M54" s="202">
        <v>32606</v>
      </c>
      <c r="N54" s="202">
        <v>32917</v>
      </c>
      <c r="O54" s="202">
        <v>33413</v>
      </c>
      <c r="P54" s="202">
        <v>33335</v>
      </c>
      <c r="Q54" s="202">
        <v>33320</v>
      </c>
      <c r="R54" s="202">
        <v>33622</v>
      </c>
      <c r="S54" s="202">
        <v>33592</v>
      </c>
      <c r="T54" s="202">
        <v>33609</v>
      </c>
      <c r="U54" s="202">
        <v>33816</v>
      </c>
      <c r="V54" s="202">
        <v>34328</v>
      </c>
      <c r="W54" s="208" t="s">
        <v>301</v>
      </c>
    </row>
    <row r="55" spans="1:23" ht="11.1" customHeight="1">
      <c r="A55" s="207" t="s">
        <v>302</v>
      </c>
      <c r="B55" s="219" t="s">
        <v>488</v>
      </c>
      <c r="C55" s="202">
        <v>98950</v>
      </c>
      <c r="D55" s="202">
        <v>102639</v>
      </c>
      <c r="E55" s="202">
        <v>106557</v>
      </c>
      <c r="F55" s="202">
        <v>109925</v>
      </c>
      <c r="G55" s="202">
        <v>112763</v>
      </c>
      <c r="H55" s="202">
        <v>114732</v>
      </c>
      <c r="I55" s="202">
        <v>116851</v>
      </c>
      <c r="J55" s="202">
        <v>119687</v>
      </c>
      <c r="K55" s="202">
        <v>123151</v>
      </c>
      <c r="L55" s="202">
        <v>126442</v>
      </c>
      <c r="M55" s="202">
        <v>128483</v>
      </c>
      <c r="N55" s="202">
        <v>128928</v>
      </c>
      <c r="O55" s="202">
        <v>130123</v>
      </c>
      <c r="P55" s="202">
        <v>129218</v>
      </c>
      <c r="Q55" s="202">
        <v>131504</v>
      </c>
      <c r="R55" s="202">
        <v>131855</v>
      </c>
      <c r="S55" s="202">
        <v>131036</v>
      </c>
      <c r="T55" s="202">
        <v>130871</v>
      </c>
      <c r="U55" s="202">
        <v>133094</v>
      </c>
      <c r="V55" s="202">
        <v>133268</v>
      </c>
      <c r="W55" s="208" t="s">
        <v>302</v>
      </c>
    </row>
    <row r="56" spans="1:23" ht="11.1" customHeight="1">
      <c r="A56" s="207">
        <v>86</v>
      </c>
      <c r="B56" s="217" t="s">
        <v>489</v>
      </c>
      <c r="C56" s="202">
        <v>52445</v>
      </c>
      <c r="D56" s="202">
        <v>53420</v>
      </c>
      <c r="E56" s="202">
        <v>54691</v>
      </c>
      <c r="F56" s="202">
        <v>55910</v>
      </c>
      <c r="G56" s="202">
        <v>57414</v>
      </c>
      <c r="H56" s="202">
        <v>58360</v>
      </c>
      <c r="I56" s="202">
        <v>59068</v>
      </c>
      <c r="J56" s="202">
        <v>59886</v>
      </c>
      <c r="K56" s="202">
        <v>60641</v>
      </c>
      <c r="L56" s="202">
        <v>61627</v>
      </c>
      <c r="M56" s="202">
        <v>62325</v>
      </c>
      <c r="N56" s="202">
        <v>62593</v>
      </c>
      <c r="O56" s="202">
        <v>63906</v>
      </c>
      <c r="P56" s="202">
        <v>63446</v>
      </c>
      <c r="Q56" s="202">
        <v>64694</v>
      </c>
      <c r="R56" s="202">
        <v>64815</v>
      </c>
      <c r="S56" s="202">
        <v>64547</v>
      </c>
      <c r="T56" s="202">
        <v>64336</v>
      </c>
      <c r="U56" s="202">
        <v>65732</v>
      </c>
      <c r="V56" s="202">
        <v>65620</v>
      </c>
      <c r="W56" s="208">
        <v>86</v>
      </c>
    </row>
    <row r="57" spans="1:23" ht="11.1" customHeight="1">
      <c r="A57" s="211" t="s">
        <v>303</v>
      </c>
      <c r="B57" s="217" t="s">
        <v>490</v>
      </c>
      <c r="C57" s="202">
        <v>46505</v>
      </c>
      <c r="D57" s="202">
        <v>49219</v>
      </c>
      <c r="E57" s="202">
        <v>51866</v>
      </c>
      <c r="F57" s="202">
        <v>54015</v>
      </c>
      <c r="G57" s="202">
        <v>55349</v>
      </c>
      <c r="H57" s="202">
        <v>56372</v>
      </c>
      <c r="I57" s="202">
        <v>57783</v>
      </c>
      <c r="J57" s="202">
        <v>59801</v>
      </c>
      <c r="K57" s="202">
        <v>62510</v>
      </c>
      <c r="L57" s="202">
        <v>64815</v>
      </c>
      <c r="M57" s="202">
        <v>66158</v>
      </c>
      <c r="N57" s="202">
        <v>66335</v>
      </c>
      <c r="O57" s="202">
        <v>66217</v>
      </c>
      <c r="P57" s="202">
        <v>65772</v>
      </c>
      <c r="Q57" s="202">
        <v>66810</v>
      </c>
      <c r="R57" s="202">
        <v>67040</v>
      </c>
      <c r="S57" s="202">
        <v>66489</v>
      </c>
      <c r="T57" s="202">
        <v>66535</v>
      </c>
      <c r="U57" s="202">
        <v>67362</v>
      </c>
      <c r="V57" s="202">
        <v>67648</v>
      </c>
      <c r="W57" s="212" t="s">
        <v>303</v>
      </c>
    </row>
    <row r="58" spans="1:23" ht="21.95" customHeight="1">
      <c r="A58" s="207" t="s">
        <v>304</v>
      </c>
      <c r="B58" s="220" t="s">
        <v>604</v>
      </c>
      <c r="C58" s="202">
        <v>31053</v>
      </c>
      <c r="D58" s="202">
        <v>30504</v>
      </c>
      <c r="E58" s="202">
        <v>30098</v>
      </c>
      <c r="F58" s="202">
        <v>29454</v>
      </c>
      <c r="G58" s="202">
        <v>29762</v>
      </c>
      <c r="H58" s="202">
        <v>29108</v>
      </c>
      <c r="I58" s="202">
        <v>28682</v>
      </c>
      <c r="J58" s="202">
        <v>28447</v>
      </c>
      <c r="K58" s="202">
        <v>28932</v>
      </c>
      <c r="L58" s="202">
        <v>29051</v>
      </c>
      <c r="M58" s="202">
        <v>29056</v>
      </c>
      <c r="N58" s="202">
        <v>29141</v>
      </c>
      <c r="O58" s="202">
        <v>28774</v>
      </c>
      <c r="P58" s="202">
        <v>28488</v>
      </c>
      <c r="Q58" s="202">
        <v>28748</v>
      </c>
      <c r="R58" s="202">
        <v>28541</v>
      </c>
      <c r="S58" s="202">
        <v>28148</v>
      </c>
      <c r="T58" s="202">
        <v>28178</v>
      </c>
      <c r="U58" s="202">
        <v>28475</v>
      </c>
      <c r="V58" s="202">
        <v>28168</v>
      </c>
      <c r="W58" s="208" t="s">
        <v>304</v>
      </c>
    </row>
    <row r="59" spans="1:23" ht="11.1" customHeight="1">
      <c r="A59" s="207" t="s">
        <v>305</v>
      </c>
      <c r="B59" s="219" t="s">
        <v>491</v>
      </c>
      <c r="C59" s="202">
        <v>6362</v>
      </c>
      <c r="D59" s="202">
        <v>6586</v>
      </c>
      <c r="E59" s="202">
        <v>6670</v>
      </c>
      <c r="F59" s="202">
        <v>6779</v>
      </c>
      <c r="G59" s="202">
        <v>7027</v>
      </c>
      <c r="H59" s="202">
        <v>6832</v>
      </c>
      <c r="I59" s="202">
        <v>6985</v>
      </c>
      <c r="J59" s="202">
        <v>7064</v>
      </c>
      <c r="K59" s="202">
        <v>7303</v>
      </c>
      <c r="L59" s="202">
        <v>7456</v>
      </c>
      <c r="M59" s="202">
        <v>7685</v>
      </c>
      <c r="N59" s="202">
        <v>7659</v>
      </c>
      <c r="O59" s="202">
        <v>7564</v>
      </c>
      <c r="P59" s="202">
        <v>7511</v>
      </c>
      <c r="Q59" s="202">
        <v>7587</v>
      </c>
      <c r="R59" s="202">
        <v>7404</v>
      </c>
      <c r="S59" s="202">
        <v>7185</v>
      </c>
      <c r="T59" s="202">
        <v>7268</v>
      </c>
      <c r="U59" s="202">
        <v>7413</v>
      </c>
      <c r="V59" s="202">
        <v>7360</v>
      </c>
      <c r="W59" s="208" t="s">
        <v>305</v>
      </c>
    </row>
    <row r="60" spans="1:23" ht="11.1" customHeight="1">
      <c r="A60" s="207" t="s">
        <v>306</v>
      </c>
      <c r="B60" s="219" t="s">
        <v>621</v>
      </c>
      <c r="C60" s="202">
        <v>24441</v>
      </c>
      <c r="D60" s="202">
        <v>23648</v>
      </c>
      <c r="E60" s="202">
        <v>23182</v>
      </c>
      <c r="F60" s="202">
        <v>22418</v>
      </c>
      <c r="G60" s="202">
        <v>22454</v>
      </c>
      <c r="H60" s="202">
        <v>21988</v>
      </c>
      <c r="I60" s="202">
        <v>21394</v>
      </c>
      <c r="J60" s="202">
        <v>21069</v>
      </c>
      <c r="K60" s="202">
        <v>21312</v>
      </c>
      <c r="L60" s="202">
        <v>21243</v>
      </c>
      <c r="M60" s="202">
        <v>21002</v>
      </c>
      <c r="N60" s="202">
        <v>21099</v>
      </c>
      <c r="O60" s="202">
        <v>20837</v>
      </c>
      <c r="P60" s="202">
        <v>20611</v>
      </c>
      <c r="Q60" s="202">
        <v>20796</v>
      </c>
      <c r="R60" s="202">
        <v>20777</v>
      </c>
      <c r="S60" s="202">
        <v>20614</v>
      </c>
      <c r="T60" s="202">
        <v>20560</v>
      </c>
      <c r="U60" s="202">
        <v>20716</v>
      </c>
      <c r="V60" s="202">
        <v>20463</v>
      </c>
      <c r="W60" s="208" t="s">
        <v>306</v>
      </c>
    </row>
    <row r="61" spans="1:23" ht="21.95" customHeight="1">
      <c r="A61" s="207" t="s">
        <v>307</v>
      </c>
      <c r="B61" s="219" t="s">
        <v>605</v>
      </c>
      <c r="C61" s="202" t="s">
        <v>39</v>
      </c>
      <c r="D61" s="202" t="s">
        <v>39</v>
      </c>
      <c r="E61" s="202">
        <v>246</v>
      </c>
      <c r="F61" s="202">
        <v>257</v>
      </c>
      <c r="G61" s="202">
        <v>281</v>
      </c>
      <c r="H61" s="202">
        <v>288</v>
      </c>
      <c r="I61" s="202">
        <v>303</v>
      </c>
      <c r="J61" s="202">
        <v>314</v>
      </c>
      <c r="K61" s="202">
        <v>317</v>
      </c>
      <c r="L61" s="202">
        <v>352</v>
      </c>
      <c r="M61" s="202">
        <v>369</v>
      </c>
      <c r="N61" s="202">
        <v>383</v>
      </c>
      <c r="O61" s="202">
        <v>373</v>
      </c>
      <c r="P61" s="202">
        <v>366</v>
      </c>
      <c r="Q61" s="202">
        <v>365</v>
      </c>
      <c r="R61" s="202">
        <v>360</v>
      </c>
      <c r="S61" s="202">
        <v>349</v>
      </c>
      <c r="T61" s="202">
        <v>350</v>
      </c>
      <c r="U61" s="202">
        <v>346</v>
      </c>
      <c r="V61" s="202">
        <v>345</v>
      </c>
      <c r="W61" s="208" t="s">
        <v>307</v>
      </c>
    </row>
    <row r="62" spans="1:23" ht="11.1" customHeight="1">
      <c r="A62" s="207" t="s">
        <v>308</v>
      </c>
      <c r="B62" s="219" t="s">
        <v>492</v>
      </c>
      <c r="C62" s="228" t="s">
        <v>39</v>
      </c>
      <c r="D62" s="228" t="s">
        <v>39</v>
      </c>
      <c r="E62" s="228" t="s">
        <v>309</v>
      </c>
      <c r="F62" s="228" t="s">
        <v>309</v>
      </c>
      <c r="G62" s="228" t="s">
        <v>309</v>
      </c>
      <c r="H62" s="228" t="s">
        <v>309</v>
      </c>
      <c r="I62" s="228" t="s">
        <v>309</v>
      </c>
      <c r="J62" s="228" t="s">
        <v>309</v>
      </c>
      <c r="K62" s="228" t="s">
        <v>309</v>
      </c>
      <c r="L62" s="228" t="s">
        <v>309</v>
      </c>
      <c r="M62" s="228" t="s">
        <v>309</v>
      </c>
      <c r="N62" s="228" t="s">
        <v>309</v>
      </c>
      <c r="O62" s="228" t="s">
        <v>309</v>
      </c>
      <c r="P62" s="228" t="s">
        <v>309</v>
      </c>
      <c r="Q62" s="228" t="s">
        <v>309</v>
      </c>
      <c r="R62" s="228" t="s">
        <v>309</v>
      </c>
      <c r="S62" s="228" t="s">
        <v>309</v>
      </c>
      <c r="T62" s="228" t="s">
        <v>309</v>
      </c>
      <c r="U62" s="228" t="s">
        <v>309</v>
      </c>
      <c r="V62" s="228" t="s">
        <v>309</v>
      </c>
      <c r="W62" s="208" t="s">
        <v>308</v>
      </c>
    </row>
    <row r="63" spans="1:23" s="193" customFormat="1" ht="18" customHeight="1">
      <c r="A63" s="201"/>
      <c r="B63" s="151" t="s">
        <v>462</v>
      </c>
      <c r="C63" s="203">
        <v>747980</v>
      </c>
      <c r="D63" s="203">
        <v>734328</v>
      </c>
      <c r="E63" s="203">
        <v>749560</v>
      </c>
      <c r="F63" s="203">
        <v>763251</v>
      </c>
      <c r="G63" s="203">
        <v>773749</v>
      </c>
      <c r="H63" s="203">
        <v>774023</v>
      </c>
      <c r="I63" s="203">
        <v>782202</v>
      </c>
      <c r="J63" s="203">
        <v>786098</v>
      </c>
      <c r="K63" s="203">
        <v>793363</v>
      </c>
      <c r="L63" s="203">
        <v>801728</v>
      </c>
      <c r="M63" s="203">
        <v>805987</v>
      </c>
      <c r="N63" s="203">
        <v>804770</v>
      </c>
      <c r="O63" s="203">
        <v>799606</v>
      </c>
      <c r="P63" s="203">
        <v>791811</v>
      </c>
      <c r="Q63" s="203">
        <v>802495</v>
      </c>
      <c r="R63" s="203">
        <v>797977</v>
      </c>
      <c r="S63" s="203">
        <v>793690</v>
      </c>
      <c r="T63" s="203">
        <v>796232</v>
      </c>
      <c r="U63" s="203">
        <v>807010</v>
      </c>
      <c r="V63" s="203">
        <v>802625</v>
      </c>
      <c r="W63" s="168"/>
    </row>
    <row r="64" spans="1:23" s="193" customFormat="1" ht="7.5" customHeight="1">
      <c r="A64" s="171"/>
      <c r="B64" s="171"/>
      <c r="C64" s="200"/>
      <c r="D64" s="200"/>
      <c r="E64" s="200"/>
      <c r="F64" s="200"/>
      <c r="G64" s="200"/>
      <c r="H64" s="200"/>
      <c r="I64" s="200"/>
      <c r="J64" s="200"/>
      <c r="K64" s="200"/>
      <c r="L64" s="200"/>
      <c r="M64" s="200"/>
      <c r="N64" s="200"/>
      <c r="O64" s="200"/>
      <c r="P64" s="200"/>
      <c r="Q64" s="200"/>
      <c r="R64" s="200"/>
      <c r="S64" s="200"/>
      <c r="T64" s="200"/>
      <c r="U64" s="200"/>
      <c r="V64" s="200"/>
      <c r="W64" s="173"/>
    </row>
    <row r="65" spans="1:42" s="193" customFormat="1" ht="12.75" customHeight="1">
      <c r="A65" s="227" t="s">
        <v>575</v>
      </c>
      <c r="B65" s="171"/>
      <c r="C65" s="200"/>
      <c r="D65" s="200"/>
      <c r="E65" s="200"/>
      <c r="F65" s="200"/>
      <c r="G65" s="200"/>
      <c r="H65" s="200"/>
      <c r="I65" s="200"/>
      <c r="J65" s="200"/>
      <c r="K65" s="200"/>
      <c r="L65" s="200"/>
      <c r="M65" s="200"/>
      <c r="N65" s="200"/>
      <c r="O65" s="200"/>
      <c r="P65" s="200"/>
      <c r="Q65" s="200"/>
      <c r="R65" s="200"/>
      <c r="S65" s="200"/>
      <c r="T65" s="200"/>
      <c r="U65" s="200"/>
      <c r="V65" s="200"/>
      <c r="W65" s="173"/>
    </row>
    <row r="66" spans="1:42" s="76" customFormat="1" ht="14.25" customHeight="1">
      <c r="A66" s="315" t="s">
        <v>495</v>
      </c>
      <c r="B66" s="315"/>
      <c r="C66" s="315"/>
      <c r="D66" s="315"/>
      <c r="E66" s="315"/>
      <c r="F66" s="315"/>
      <c r="G66" s="315"/>
      <c r="H66" s="315"/>
      <c r="I66" s="315"/>
      <c r="J66" s="315"/>
      <c r="K66" s="315"/>
      <c r="L66" s="315"/>
      <c r="M66" s="316" t="s">
        <v>427</v>
      </c>
      <c r="N66" s="316"/>
      <c r="O66" s="316"/>
      <c r="P66" s="316"/>
      <c r="Q66" s="316"/>
      <c r="R66" s="316"/>
      <c r="S66" s="316"/>
      <c r="T66" s="316"/>
      <c r="U66" s="316"/>
      <c r="V66" s="316"/>
      <c r="W66" s="316"/>
    </row>
    <row r="67" spans="1:42" ht="7.5" customHeight="1">
      <c r="A67" s="194"/>
      <c r="B67" s="206"/>
      <c r="C67" s="206"/>
      <c r="D67" s="206"/>
      <c r="E67" s="206"/>
      <c r="F67" s="206"/>
      <c r="G67" s="206"/>
      <c r="H67" s="206"/>
      <c r="I67" s="206"/>
      <c r="J67" s="206"/>
      <c r="K67" s="206"/>
      <c r="L67" s="206"/>
      <c r="M67" s="206"/>
      <c r="N67" s="206"/>
      <c r="O67" s="206"/>
      <c r="P67" s="206"/>
      <c r="Q67" s="206"/>
      <c r="R67" s="206"/>
      <c r="S67" s="206"/>
      <c r="T67" s="206"/>
      <c r="U67" s="206"/>
      <c r="V67" s="206"/>
    </row>
    <row r="68" spans="1:42" s="140" customFormat="1" ht="33.6" customHeight="1">
      <c r="A68" s="137" t="s">
        <v>461</v>
      </c>
      <c r="B68" s="138" t="s">
        <v>261</v>
      </c>
      <c r="C68" s="189">
        <v>39629</v>
      </c>
      <c r="D68" s="190">
        <v>39994</v>
      </c>
      <c r="E68" s="191">
        <v>40359</v>
      </c>
      <c r="F68" s="190">
        <v>40724</v>
      </c>
      <c r="G68" s="190">
        <v>41090</v>
      </c>
      <c r="H68" s="190">
        <v>41455</v>
      </c>
      <c r="I68" s="191">
        <v>41820</v>
      </c>
      <c r="J68" s="190">
        <v>42185</v>
      </c>
      <c r="K68" s="191">
        <v>42551</v>
      </c>
      <c r="L68" s="191">
        <v>42916</v>
      </c>
      <c r="M68" s="192">
        <v>43281</v>
      </c>
      <c r="N68" s="190">
        <v>43646</v>
      </c>
      <c r="O68" s="191">
        <v>43921</v>
      </c>
      <c r="P68" s="190">
        <v>44012</v>
      </c>
      <c r="Q68" s="190">
        <v>44104</v>
      </c>
      <c r="R68" s="190">
        <v>44196</v>
      </c>
      <c r="S68" s="191">
        <v>44286</v>
      </c>
      <c r="T68" s="190">
        <v>44377</v>
      </c>
      <c r="U68" s="191">
        <v>44469</v>
      </c>
      <c r="V68" s="191">
        <v>44561</v>
      </c>
      <c r="W68" s="146" t="s">
        <v>461</v>
      </c>
    </row>
    <row r="69" spans="1:42" ht="7.5" customHeight="1">
      <c r="A69" s="221"/>
      <c r="B69" s="224"/>
      <c r="C69" s="186"/>
      <c r="D69" s="186"/>
      <c r="E69" s="186"/>
      <c r="F69" s="186"/>
      <c r="G69" s="186"/>
      <c r="H69" s="186"/>
      <c r="I69" s="186"/>
      <c r="J69" s="186"/>
      <c r="K69" s="186"/>
      <c r="L69" s="186"/>
      <c r="M69" s="186"/>
      <c r="N69" s="186"/>
      <c r="O69" s="186"/>
      <c r="P69" s="186"/>
      <c r="Q69" s="186"/>
      <c r="R69" s="186"/>
      <c r="S69" s="186"/>
      <c r="T69" s="186"/>
      <c r="U69" s="186"/>
      <c r="V69" s="231"/>
      <c r="W69" s="230"/>
    </row>
    <row r="70" spans="1:42" s="198" customFormat="1" ht="16.350000000000001" customHeight="1">
      <c r="A70" s="319" t="s">
        <v>449</v>
      </c>
      <c r="B70" s="319"/>
      <c r="C70" s="319"/>
      <c r="D70" s="319"/>
      <c r="E70" s="319"/>
      <c r="F70" s="319"/>
      <c r="G70" s="319"/>
      <c r="H70" s="319"/>
      <c r="I70" s="319"/>
      <c r="J70" s="319"/>
      <c r="K70" s="319"/>
      <c r="L70" s="319"/>
      <c r="M70" s="319" t="s">
        <v>449</v>
      </c>
      <c r="N70" s="319"/>
      <c r="O70" s="319"/>
      <c r="P70" s="319"/>
      <c r="Q70" s="319"/>
      <c r="R70" s="319"/>
      <c r="S70" s="319"/>
      <c r="T70" s="319"/>
      <c r="U70" s="319"/>
      <c r="V70" s="319"/>
      <c r="W70" s="319"/>
      <c r="X70" s="172"/>
      <c r="Y70" s="172"/>
      <c r="Z70" s="172"/>
      <c r="AA70" s="172"/>
      <c r="AB70" s="172"/>
      <c r="AC70" s="172"/>
      <c r="AD70" s="172"/>
      <c r="AE70" s="172"/>
      <c r="AF70" s="172"/>
      <c r="AG70" s="186"/>
      <c r="AH70" s="186"/>
      <c r="AI70" s="186"/>
      <c r="AJ70" s="186"/>
      <c r="AK70" s="186"/>
      <c r="AL70" s="186"/>
      <c r="AM70" s="186"/>
      <c r="AN70" s="186"/>
      <c r="AO70" s="186"/>
      <c r="AP70" s="186"/>
    </row>
    <row r="71" spans="1:42" ht="11.1" customHeight="1">
      <c r="A71" s="207" t="s">
        <v>262</v>
      </c>
      <c r="B71" s="213" t="s">
        <v>263</v>
      </c>
      <c r="C71" s="228" t="s">
        <v>39</v>
      </c>
      <c r="D71" s="228">
        <v>-1.0342950463</v>
      </c>
      <c r="E71" s="228">
        <v>-0.86786456420000002</v>
      </c>
      <c r="F71" s="228">
        <v>-0.49938347719999998</v>
      </c>
      <c r="G71" s="228">
        <v>2.6271764050000002</v>
      </c>
      <c r="H71" s="228">
        <v>-0.31999033989999998</v>
      </c>
      <c r="I71" s="228">
        <v>-3.9733494852</v>
      </c>
      <c r="J71" s="228">
        <v>-3.8160716537999999</v>
      </c>
      <c r="K71" s="228">
        <v>-4.1773231032</v>
      </c>
      <c r="L71" s="228">
        <v>-3.2028469750999999</v>
      </c>
      <c r="M71" s="228">
        <v>0.25452488690000002</v>
      </c>
      <c r="N71" s="228">
        <v>-2.1861777150999999</v>
      </c>
      <c r="O71" s="228">
        <v>-2.3726551493999999</v>
      </c>
      <c r="P71" s="228">
        <v>-3.3597692862000001</v>
      </c>
      <c r="Q71" s="228">
        <v>-3.3835391534000001</v>
      </c>
      <c r="R71" s="228">
        <v>-1.4403131115000001</v>
      </c>
      <c r="S71" s="228">
        <v>-2.8100554415999999</v>
      </c>
      <c r="T71" s="228">
        <v>-2.7454491196999999</v>
      </c>
      <c r="U71" s="228">
        <v>-2.0982637606000001</v>
      </c>
      <c r="V71" s="228">
        <v>-2.0729092209000002</v>
      </c>
      <c r="W71" s="208" t="s">
        <v>262</v>
      </c>
    </row>
    <row r="72" spans="1:42" ht="11.1" customHeight="1">
      <c r="A72" s="207" t="s">
        <v>264</v>
      </c>
      <c r="B72" s="213" t="s">
        <v>265</v>
      </c>
      <c r="C72" s="228" t="s">
        <v>39</v>
      </c>
      <c r="D72" s="228">
        <v>-2.1676483628000001</v>
      </c>
      <c r="E72" s="228">
        <v>0.2277987279</v>
      </c>
      <c r="F72" s="228">
        <v>2.5562046093999999</v>
      </c>
      <c r="G72" s="228">
        <v>2.186244061</v>
      </c>
      <c r="H72" s="228">
        <v>-2.6964872500000001E-2</v>
      </c>
      <c r="I72" s="228">
        <v>0.92822712090000004</v>
      </c>
      <c r="J72" s="228">
        <v>-0.81164864699999995</v>
      </c>
      <c r="K72" s="228">
        <v>0.4079904546</v>
      </c>
      <c r="L72" s="228">
        <v>0.49603250659999998</v>
      </c>
      <c r="M72" s="228">
        <v>1.2206099998</v>
      </c>
      <c r="N72" s="228">
        <v>-0.1179511916</v>
      </c>
      <c r="O72" s="228">
        <v>-1.5110739216</v>
      </c>
      <c r="P72" s="228">
        <v>-2.3746373339</v>
      </c>
      <c r="Q72" s="228">
        <v>-2.4330490093999999</v>
      </c>
      <c r="R72" s="228">
        <v>-2.0560633898999998</v>
      </c>
      <c r="S72" s="228">
        <v>-2.0727212885999999</v>
      </c>
      <c r="T72" s="228">
        <v>-0.95224477019999998</v>
      </c>
      <c r="U72" s="228">
        <v>-0.78516743840000003</v>
      </c>
      <c r="V72" s="228">
        <v>-0.55267287050000002</v>
      </c>
      <c r="W72" s="208" t="s">
        <v>264</v>
      </c>
    </row>
    <row r="73" spans="1:42" ht="11.1" customHeight="1">
      <c r="A73" s="207" t="s">
        <v>266</v>
      </c>
      <c r="B73" s="215" t="s">
        <v>463</v>
      </c>
      <c r="C73" s="228" t="s">
        <v>39</v>
      </c>
      <c r="D73" s="228">
        <v>-2.5122208427000001</v>
      </c>
      <c r="E73" s="228">
        <v>-0.1326846528</v>
      </c>
      <c r="F73" s="228">
        <v>3.5931147085999999</v>
      </c>
      <c r="G73" s="228">
        <v>2.6412839688999998</v>
      </c>
      <c r="H73" s="228">
        <v>0.73315401749999998</v>
      </c>
      <c r="I73" s="228">
        <v>1.3993434195000001</v>
      </c>
      <c r="J73" s="228">
        <v>-0.22009766829999999</v>
      </c>
      <c r="K73" s="228">
        <v>0.87051571159999996</v>
      </c>
      <c r="L73" s="228">
        <v>0.82639383789999998</v>
      </c>
      <c r="M73" s="228">
        <v>1.60293185</v>
      </c>
      <c r="N73" s="228">
        <v>0.11149759369999999</v>
      </c>
      <c r="O73" s="228">
        <v>-2.1169617826999998</v>
      </c>
      <c r="P73" s="228">
        <v>-3.0646727335000001</v>
      </c>
      <c r="Q73" s="228">
        <v>-2.7287266100999998</v>
      </c>
      <c r="R73" s="228">
        <v>-2.5190693211999999</v>
      </c>
      <c r="S73" s="228">
        <v>-2.2911638995999999</v>
      </c>
      <c r="T73" s="228">
        <v>-1.0345420175</v>
      </c>
      <c r="U73" s="228">
        <v>-1.0264866737</v>
      </c>
      <c r="V73" s="228">
        <v>-0.60531793960000002</v>
      </c>
      <c r="W73" s="208" t="s">
        <v>266</v>
      </c>
    </row>
    <row r="74" spans="1:42" ht="11.1" customHeight="1">
      <c r="A74" s="207" t="s">
        <v>267</v>
      </c>
      <c r="B74" s="216" t="s">
        <v>606</v>
      </c>
      <c r="C74" s="228" t="s">
        <v>39</v>
      </c>
      <c r="D74" s="228">
        <v>1.6552280985000001</v>
      </c>
      <c r="E74" s="228">
        <v>-7.5853852263999997</v>
      </c>
      <c r="F74" s="228">
        <v>6.4030941125999998</v>
      </c>
      <c r="G74" s="228">
        <v>0.88852988690000001</v>
      </c>
      <c r="H74" s="228">
        <v>-0.56044835869999998</v>
      </c>
      <c r="I74" s="228">
        <v>-4.3075684379999997</v>
      </c>
      <c r="J74" s="228">
        <v>-6.5208245688000002</v>
      </c>
      <c r="K74" s="228">
        <v>-4.7704770477</v>
      </c>
      <c r="L74" s="228">
        <v>-2.6465028355000002</v>
      </c>
      <c r="M74" s="228">
        <v>3.1067961165</v>
      </c>
      <c r="N74" s="228">
        <v>1.1299435028</v>
      </c>
      <c r="O74" s="228">
        <v>-0.51764705879999995</v>
      </c>
      <c r="P74" s="228">
        <v>-2.4674115456000001</v>
      </c>
      <c r="Q74" s="228">
        <v>18.3006535948</v>
      </c>
      <c r="R74" s="228">
        <v>18.7741312741</v>
      </c>
      <c r="S74" s="228">
        <v>16.6508987701</v>
      </c>
      <c r="T74" s="228">
        <v>18.854415274499999</v>
      </c>
      <c r="U74" s="228">
        <v>-0.59194948700000005</v>
      </c>
      <c r="V74" s="228">
        <v>-0.85331166189999996</v>
      </c>
      <c r="W74" s="208" t="s">
        <v>267</v>
      </c>
    </row>
    <row r="75" spans="1:42" ht="11.1" customHeight="1">
      <c r="A75" s="207" t="s">
        <v>268</v>
      </c>
      <c r="B75" s="216" t="s">
        <v>464</v>
      </c>
      <c r="C75" s="228" t="s">
        <v>39</v>
      </c>
      <c r="D75" s="228">
        <v>-2.5890681277000001</v>
      </c>
      <c r="E75" s="228">
        <v>-0.1062224286</v>
      </c>
      <c r="F75" s="228">
        <v>3.6764150450000002</v>
      </c>
      <c r="G75" s="228">
        <v>2.9144061337</v>
      </c>
      <c r="H75" s="228">
        <v>0.79619221890000003</v>
      </c>
      <c r="I75" s="228">
        <v>1.3988092022</v>
      </c>
      <c r="J75" s="228">
        <v>0.1129612362</v>
      </c>
      <c r="K75" s="228">
        <v>0.98356991169999997</v>
      </c>
      <c r="L75" s="228">
        <v>0.83326745199999996</v>
      </c>
      <c r="M75" s="228">
        <v>1.6172196783999999</v>
      </c>
      <c r="N75" s="228">
        <v>3.2405740400000001E-2</v>
      </c>
      <c r="O75" s="228">
        <v>-2.3533087161999999</v>
      </c>
      <c r="P75" s="228">
        <v>-3.2935163236</v>
      </c>
      <c r="Q75" s="228">
        <v>-3.1280948690999999</v>
      </c>
      <c r="R75" s="228">
        <v>-2.9792840174999999</v>
      </c>
      <c r="S75" s="228">
        <v>-2.6958701785999999</v>
      </c>
      <c r="T75" s="228">
        <v>-1.3840738455999999</v>
      </c>
      <c r="U75" s="228">
        <v>-1.1870772262</v>
      </c>
      <c r="V75" s="228">
        <v>-0.708351599</v>
      </c>
      <c r="W75" s="208" t="s">
        <v>268</v>
      </c>
    </row>
    <row r="76" spans="1:42" ht="11.1" customHeight="1">
      <c r="A76" s="209" t="s">
        <v>269</v>
      </c>
      <c r="B76" s="217" t="s">
        <v>465</v>
      </c>
      <c r="C76" s="228" t="s">
        <v>39</v>
      </c>
      <c r="D76" s="228">
        <v>-0.40555295590000001</v>
      </c>
      <c r="E76" s="228">
        <v>1.3051422605</v>
      </c>
      <c r="F76" s="228">
        <v>-1.0461221334999999</v>
      </c>
      <c r="G76" s="228">
        <v>0.88532444539999999</v>
      </c>
      <c r="H76" s="228">
        <v>5.6473260376000001</v>
      </c>
      <c r="I76" s="228">
        <v>1.8029903253999999</v>
      </c>
      <c r="J76" s="228">
        <v>1.4974802015999999</v>
      </c>
      <c r="K76" s="228">
        <v>-3.3101621999999997E-2</v>
      </c>
      <c r="L76" s="228">
        <v>-0.93661305579999998</v>
      </c>
      <c r="M76" s="228">
        <v>2.8698309617</v>
      </c>
      <c r="N76" s="228">
        <v>-0.99336211299999999</v>
      </c>
      <c r="O76" s="228">
        <v>-0.94084769450000005</v>
      </c>
      <c r="P76" s="228">
        <v>-1.0173941581999999</v>
      </c>
      <c r="Q76" s="228">
        <v>-0.39223010829999999</v>
      </c>
      <c r="R76" s="228">
        <v>-0.67839431080000001</v>
      </c>
      <c r="S76" s="228">
        <v>0.1551626857</v>
      </c>
      <c r="T76" s="228">
        <v>2.1504357711000002</v>
      </c>
      <c r="U76" s="228">
        <v>1.8469904369000001</v>
      </c>
      <c r="V76" s="228">
        <v>1.7052145649999999</v>
      </c>
      <c r="W76" s="210" t="s">
        <v>269</v>
      </c>
    </row>
    <row r="77" spans="1:42" ht="11.1" customHeight="1">
      <c r="A77" s="211" t="s">
        <v>270</v>
      </c>
      <c r="B77" s="217" t="s">
        <v>466</v>
      </c>
      <c r="C77" s="228" t="s">
        <v>39</v>
      </c>
      <c r="D77" s="228">
        <v>-10.4002337131</v>
      </c>
      <c r="E77" s="228">
        <v>3.1626997066000002</v>
      </c>
      <c r="F77" s="228">
        <v>6.5423514539000003</v>
      </c>
      <c r="G77" s="228">
        <v>-2.0172055769999999</v>
      </c>
      <c r="H77" s="228">
        <v>-5.4798667877999998</v>
      </c>
      <c r="I77" s="228">
        <v>-5.7655349134999998</v>
      </c>
      <c r="J77" s="228">
        <v>-3.7049626105</v>
      </c>
      <c r="K77" s="228">
        <v>-0.56477232619999995</v>
      </c>
      <c r="L77" s="228">
        <v>4.2953496627999996</v>
      </c>
      <c r="M77" s="228">
        <v>0.10211027910000001</v>
      </c>
      <c r="N77" s="228">
        <v>-2.5841550493000001</v>
      </c>
      <c r="O77" s="228">
        <v>-3.85818561</v>
      </c>
      <c r="P77" s="228">
        <v>-6.0383944154</v>
      </c>
      <c r="Q77" s="228">
        <v>-6.7435359887999997</v>
      </c>
      <c r="R77" s="228">
        <v>-6.5</v>
      </c>
      <c r="S77" s="228">
        <v>-8.9298626174999995</v>
      </c>
      <c r="T77" s="228">
        <v>-7.1693907875000003</v>
      </c>
      <c r="U77" s="228">
        <v>-8.5799925066</v>
      </c>
      <c r="V77" s="228">
        <v>-7.6012223070999996</v>
      </c>
      <c r="W77" s="212" t="s">
        <v>270</v>
      </c>
    </row>
    <row r="78" spans="1:42" ht="11.1" customHeight="1">
      <c r="A78" s="211" t="s">
        <v>271</v>
      </c>
      <c r="B78" s="217" t="s">
        <v>607</v>
      </c>
      <c r="C78" s="228" t="s">
        <v>39</v>
      </c>
      <c r="D78" s="228">
        <v>-3.2281791434999998</v>
      </c>
      <c r="E78" s="228">
        <v>0.67561861329999995</v>
      </c>
      <c r="F78" s="228">
        <v>0.73819310459999998</v>
      </c>
      <c r="G78" s="228">
        <v>0.49129819299999999</v>
      </c>
      <c r="H78" s="228">
        <v>-7.4577394800000002E-2</v>
      </c>
      <c r="I78" s="228">
        <v>-1.1692511817</v>
      </c>
      <c r="J78" s="228">
        <v>-1.2837724450000001</v>
      </c>
      <c r="K78" s="228">
        <v>0.19549511259999999</v>
      </c>
      <c r="L78" s="228">
        <v>-0.3817441466</v>
      </c>
      <c r="M78" s="228">
        <v>2.0437707569999999</v>
      </c>
      <c r="N78" s="228">
        <v>0.3254610698</v>
      </c>
      <c r="O78" s="228">
        <v>-1.0387469085000001</v>
      </c>
      <c r="P78" s="228">
        <v>-0.93994343700000005</v>
      </c>
      <c r="Q78" s="228">
        <v>4.9464138499999998E-2</v>
      </c>
      <c r="R78" s="228">
        <v>-0.40609978450000001</v>
      </c>
      <c r="S78" s="228">
        <v>-0.24158613800000001</v>
      </c>
      <c r="T78" s="228">
        <v>0.62977579979999998</v>
      </c>
      <c r="U78" s="228">
        <v>0.95583388270000003</v>
      </c>
      <c r="V78" s="228">
        <v>1.6476658068000001</v>
      </c>
      <c r="W78" s="212" t="s">
        <v>271</v>
      </c>
    </row>
    <row r="79" spans="1:42" ht="21.95" customHeight="1">
      <c r="A79" s="207" t="s">
        <v>386</v>
      </c>
      <c r="B79" s="218" t="s">
        <v>609</v>
      </c>
      <c r="C79" s="228" t="s">
        <v>39</v>
      </c>
      <c r="D79" s="228">
        <v>-4.7144340602000003</v>
      </c>
      <c r="E79" s="228">
        <v>2.3975588492000002</v>
      </c>
      <c r="F79" s="228">
        <v>1.6602809705999999</v>
      </c>
      <c r="G79" s="228">
        <v>-5.1298157454000002</v>
      </c>
      <c r="H79" s="228">
        <v>-5.9589494593000003</v>
      </c>
      <c r="I79" s="228">
        <v>-3.4029570523000001</v>
      </c>
      <c r="J79" s="228">
        <v>0.92322643339999999</v>
      </c>
      <c r="K79" s="228">
        <v>-1.1555127588</v>
      </c>
      <c r="L79" s="228">
        <v>-5.7476863127</v>
      </c>
      <c r="M79" s="228">
        <v>2.2222222222000001</v>
      </c>
      <c r="N79" s="228">
        <v>-2.3761375126000002</v>
      </c>
      <c r="O79" s="228">
        <v>-7.34203121</v>
      </c>
      <c r="P79" s="228">
        <v>-8.6742620404000004</v>
      </c>
      <c r="Q79" s="228">
        <v>-6.4306944068999998</v>
      </c>
      <c r="R79" s="228">
        <v>-7.4063951898999996</v>
      </c>
      <c r="S79" s="228">
        <v>-12.7277747101</v>
      </c>
      <c r="T79" s="228">
        <v>-9.9518003968999995</v>
      </c>
      <c r="U79" s="228">
        <v>-8.2009818076999998</v>
      </c>
      <c r="V79" s="228">
        <v>-5.5194805195000001</v>
      </c>
      <c r="W79" s="208" t="s">
        <v>386</v>
      </c>
    </row>
    <row r="80" spans="1:42" ht="11.1" customHeight="1">
      <c r="A80" s="207">
        <v>21</v>
      </c>
      <c r="B80" s="217" t="s">
        <v>467</v>
      </c>
      <c r="C80" s="228" t="s">
        <v>39</v>
      </c>
      <c r="D80" s="228">
        <v>3.4560480840999999</v>
      </c>
      <c r="E80" s="228">
        <v>-1.74291939</v>
      </c>
      <c r="F80" s="228">
        <v>4.4345898004000004</v>
      </c>
      <c r="G80" s="228">
        <v>0.63694267520000003</v>
      </c>
      <c r="H80" s="228">
        <v>35.513361462699997</v>
      </c>
      <c r="I80" s="228">
        <v>1.2973533990999999</v>
      </c>
      <c r="J80" s="228">
        <v>-1.5881147541</v>
      </c>
      <c r="K80" s="228">
        <v>0.41644976569999997</v>
      </c>
      <c r="L80" s="228">
        <v>0.41472265419999998</v>
      </c>
      <c r="M80" s="228">
        <v>0.1548786784</v>
      </c>
      <c r="N80" s="228">
        <v>3.6597938144</v>
      </c>
      <c r="O80" s="228">
        <v>-1.2594458438</v>
      </c>
      <c r="P80" s="228">
        <v>-1.9890601691000001</v>
      </c>
      <c r="Q80" s="228">
        <v>0.7092198582</v>
      </c>
      <c r="R80" s="228">
        <v>2.0061728395</v>
      </c>
      <c r="S80" s="228">
        <v>0.81632653060000004</v>
      </c>
      <c r="T80" s="228">
        <v>0.91324200909999997</v>
      </c>
      <c r="U80" s="228">
        <v>0.4527162978</v>
      </c>
      <c r="V80" s="228">
        <v>0.65557236510000005</v>
      </c>
      <c r="W80" s="208">
        <v>21</v>
      </c>
    </row>
    <row r="81" spans="1:23" ht="21.95" customHeight="1">
      <c r="A81" s="207" t="s">
        <v>272</v>
      </c>
      <c r="B81" s="218" t="s">
        <v>608</v>
      </c>
      <c r="C81" s="228" t="s">
        <v>39</v>
      </c>
      <c r="D81" s="228">
        <v>-5.5627871362999999</v>
      </c>
      <c r="E81" s="228">
        <v>0.77025986140000002</v>
      </c>
      <c r="F81" s="228">
        <v>3.7615158707999998</v>
      </c>
      <c r="G81" s="228">
        <v>3.3847704715</v>
      </c>
      <c r="H81" s="228">
        <v>0.13500843800000001</v>
      </c>
      <c r="I81" s="228">
        <v>3.3107374256000002</v>
      </c>
      <c r="J81" s="228">
        <v>-1.5298169294999999</v>
      </c>
      <c r="K81" s="228">
        <v>-1.910687332</v>
      </c>
      <c r="L81" s="228">
        <v>2.0605014262000001</v>
      </c>
      <c r="M81" s="228">
        <v>3.3685139558000001</v>
      </c>
      <c r="N81" s="228">
        <v>-9.2497065000000003E-2</v>
      </c>
      <c r="O81" s="228">
        <v>-2.5007925047000001</v>
      </c>
      <c r="P81" s="228">
        <v>-2.2611544350999999</v>
      </c>
      <c r="Q81" s="228">
        <v>-2.4173882310999999</v>
      </c>
      <c r="R81" s="228">
        <v>-0.85414639420000005</v>
      </c>
      <c r="S81" s="228">
        <v>-1.9363462303000001</v>
      </c>
      <c r="T81" s="228">
        <v>-1.245992422</v>
      </c>
      <c r="U81" s="228">
        <v>-1.2458802651000001</v>
      </c>
      <c r="V81" s="228">
        <v>-1.5812431843000001</v>
      </c>
      <c r="W81" s="208" t="s">
        <v>272</v>
      </c>
    </row>
    <row r="82" spans="1:23" ht="11.1" customHeight="1">
      <c r="A82" s="211" t="s">
        <v>273</v>
      </c>
      <c r="B82" s="217" t="s">
        <v>468</v>
      </c>
      <c r="C82" s="228" t="s">
        <v>39</v>
      </c>
      <c r="D82" s="228">
        <v>-3.5948084477000002</v>
      </c>
      <c r="E82" s="228">
        <v>-1.4820938266000001</v>
      </c>
      <c r="F82" s="228">
        <v>2.8859120741000002</v>
      </c>
      <c r="G82" s="228">
        <v>3.5884888733999998</v>
      </c>
      <c r="H82" s="228">
        <v>-1.0572489034000001</v>
      </c>
      <c r="I82" s="228">
        <v>2.1314084347</v>
      </c>
      <c r="J82" s="228">
        <v>0.69007735540000004</v>
      </c>
      <c r="K82" s="228">
        <v>1.2352843641</v>
      </c>
      <c r="L82" s="228">
        <v>4.1055878578999998</v>
      </c>
      <c r="M82" s="228">
        <v>2.7374990167000002</v>
      </c>
      <c r="N82" s="228">
        <v>0.3292412139</v>
      </c>
      <c r="O82" s="228">
        <v>-3.7877831367999999</v>
      </c>
      <c r="P82" s="228">
        <v>-4.7621470364</v>
      </c>
      <c r="Q82" s="228">
        <v>-4.6985499872999998</v>
      </c>
      <c r="R82" s="228">
        <v>-4.6732355755999997</v>
      </c>
      <c r="S82" s="228">
        <v>-3.5773339281999998</v>
      </c>
      <c r="T82" s="228">
        <v>-1.9098242427000001</v>
      </c>
      <c r="U82" s="228">
        <v>-1.4627766063000001</v>
      </c>
      <c r="V82" s="228">
        <v>-0.46663049379999999</v>
      </c>
      <c r="W82" s="212" t="s">
        <v>273</v>
      </c>
    </row>
    <row r="83" spans="1:23" ht="11.1" customHeight="1">
      <c r="A83" s="207">
        <v>26</v>
      </c>
      <c r="B83" s="217" t="s">
        <v>610</v>
      </c>
      <c r="C83" s="228" t="s">
        <v>39</v>
      </c>
      <c r="D83" s="228">
        <v>-0.2629969419</v>
      </c>
      <c r="E83" s="228">
        <v>2.9864475379000002</v>
      </c>
      <c r="F83" s="228">
        <v>11.8792425866</v>
      </c>
      <c r="G83" s="228">
        <v>4.1194315822999998</v>
      </c>
      <c r="H83" s="228">
        <v>-5.6841997648999998</v>
      </c>
      <c r="I83" s="228">
        <v>-0.76418622300000005</v>
      </c>
      <c r="J83" s="228">
        <v>-4.2162752593999997</v>
      </c>
      <c r="K83" s="228">
        <v>3.4667578970999999</v>
      </c>
      <c r="L83" s="228">
        <v>1.1352364156999999</v>
      </c>
      <c r="M83" s="228">
        <v>1.6619442023</v>
      </c>
      <c r="N83" s="228">
        <v>1.5650962104999999</v>
      </c>
      <c r="O83" s="228">
        <v>-3.9229108524999998</v>
      </c>
      <c r="P83" s="228">
        <v>-4.7601456540999996</v>
      </c>
      <c r="Q83" s="228">
        <v>-4.3553915106999996</v>
      </c>
      <c r="R83" s="228">
        <v>-3.9418536791999998</v>
      </c>
      <c r="S83" s="228">
        <v>-0.4987394497</v>
      </c>
      <c r="T83" s="228">
        <v>1.0361832992</v>
      </c>
      <c r="U83" s="228">
        <v>2.1114725177999998</v>
      </c>
      <c r="V83" s="228">
        <v>4.4570860487999999</v>
      </c>
      <c r="W83" s="208">
        <v>26</v>
      </c>
    </row>
    <row r="84" spans="1:23" ht="11.1" customHeight="1">
      <c r="A84" s="207">
        <v>27</v>
      </c>
      <c r="B84" s="217" t="s">
        <v>469</v>
      </c>
      <c r="C84" s="228" t="s">
        <v>39</v>
      </c>
      <c r="D84" s="228">
        <v>-4.0148494431000001</v>
      </c>
      <c r="E84" s="228">
        <v>-5.7441627274</v>
      </c>
      <c r="F84" s="228">
        <v>1.0790273556000001</v>
      </c>
      <c r="G84" s="228">
        <v>0.1653886634</v>
      </c>
      <c r="H84" s="228">
        <v>1.0657460221999999</v>
      </c>
      <c r="I84" s="228">
        <v>-1.9010842121</v>
      </c>
      <c r="J84" s="228">
        <v>3.4519303558000001</v>
      </c>
      <c r="K84" s="228">
        <v>-1.5366603248999999</v>
      </c>
      <c r="L84" s="228">
        <v>4.6819262781999997</v>
      </c>
      <c r="M84" s="228">
        <v>-5.4380235695000003</v>
      </c>
      <c r="N84" s="228">
        <v>1.4564564565</v>
      </c>
      <c r="O84" s="228">
        <v>-2.5802668230000001</v>
      </c>
      <c r="P84" s="228">
        <v>-3.2558827882000001</v>
      </c>
      <c r="Q84" s="228">
        <v>2.5732031943</v>
      </c>
      <c r="R84" s="228">
        <v>0.64102564100000003</v>
      </c>
      <c r="S84" s="228">
        <v>0.22573363430000001</v>
      </c>
      <c r="T84" s="228">
        <v>3.0901024934999999</v>
      </c>
      <c r="U84" s="228">
        <v>-2.6960784314000001</v>
      </c>
      <c r="V84" s="228">
        <v>-3.1254628944</v>
      </c>
      <c r="W84" s="208">
        <v>27</v>
      </c>
    </row>
    <row r="85" spans="1:23" ht="11.1" customHeight="1">
      <c r="A85" s="207">
        <v>28</v>
      </c>
      <c r="B85" s="217" t="s">
        <v>470</v>
      </c>
      <c r="C85" s="228" t="s">
        <v>39</v>
      </c>
      <c r="D85" s="228">
        <v>-0.46218487390000002</v>
      </c>
      <c r="E85" s="228">
        <v>1.050021106</v>
      </c>
      <c r="F85" s="228">
        <v>5.1903294866999996</v>
      </c>
      <c r="G85" s="228">
        <v>4.1250930751999997</v>
      </c>
      <c r="H85" s="228">
        <v>5.1010678871000001</v>
      </c>
      <c r="I85" s="228">
        <v>3.6378481357000001</v>
      </c>
      <c r="J85" s="228">
        <v>1.0635504201999999</v>
      </c>
      <c r="K85" s="228">
        <v>4.2700619288999997</v>
      </c>
      <c r="L85" s="228">
        <v>-2.0559039747000001</v>
      </c>
      <c r="M85" s="228">
        <v>3.6383682469999998</v>
      </c>
      <c r="N85" s="228">
        <v>-0.28641571189999998</v>
      </c>
      <c r="O85" s="228">
        <v>-0.6283109523</v>
      </c>
      <c r="P85" s="228">
        <v>-2.3840787853999998</v>
      </c>
      <c r="Q85" s="228">
        <v>-4.0462662337999999</v>
      </c>
      <c r="R85" s="228">
        <v>-3.9238952537</v>
      </c>
      <c r="S85" s="228">
        <v>-5.0004132573</v>
      </c>
      <c r="T85" s="228">
        <v>-4.2876959938999999</v>
      </c>
      <c r="U85" s="228">
        <v>-3.8827559954000002</v>
      </c>
      <c r="V85" s="228">
        <v>-3.9819428474</v>
      </c>
      <c r="W85" s="208">
        <v>28</v>
      </c>
    </row>
    <row r="86" spans="1:23" ht="11.1" customHeight="1">
      <c r="A86" s="211" t="s">
        <v>274</v>
      </c>
      <c r="B86" s="217" t="s">
        <v>471</v>
      </c>
      <c r="C86" s="228" t="s">
        <v>39</v>
      </c>
      <c r="D86" s="228">
        <v>-3.6402934987000002</v>
      </c>
      <c r="E86" s="228">
        <v>-5.3361666962000003</v>
      </c>
      <c r="F86" s="228">
        <v>4.9198727941999998</v>
      </c>
      <c r="G86" s="228">
        <v>6.0085581838</v>
      </c>
      <c r="H86" s="228">
        <v>3.1787856701999999</v>
      </c>
      <c r="I86" s="228">
        <v>0.81504020870000005</v>
      </c>
      <c r="J86" s="228">
        <v>2.1612590276999999</v>
      </c>
      <c r="K86" s="228">
        <v>1.8253758902999999</v>
      </c>
      <c r="L86" s="228">
        <v>2.1242422672000001</v>
      </c>
      <c r="M86" s="228">
        <v>-3.7136624220000001</v>
      </c>
      <c r="N86" s="228">
        <v>-2.5712629749000002</v>
      </c>
      <c r="O86" s="228">
        <v>-6.2909497683</v>
      </c>
      <c r="P86" s="228">
        <v>-6.5274998648000002</v>
      </c>
      <c r="Q86" s="228">
        <v>-5.9941439698999996</v>
      </c>
      <c r="R86" s="228">
        <v>-5.9637377964000002</v>
      </c>
      <c r="S86" s="228">
        <v>-4.2064574807000001</v>
      </c>
      <c r="T86" s="228">
        <v>-3.9053459846999998</v>
      </c>
      <c r="U86" s="228">
        <v>-2.7327221438999998</v>
      </c>
      <c r="V86" s="228">
        <v>-2.4264356906</v>
      </c>
      <c r="W86" s="212" t="s">
        <v>274</v>
      </c>
    </row>
    <row r="87" spans="1:23" ht="21.95" customHeight="1">
      <c r="A87" s="207" t="s">
        <v>275</v>
      </c>
      <c r="B87" s="218" t="s">
        <v>611</v>
      </c>
      <c r="C87" s="228" t="s">
        <v>39</v>
      </c>
      <c r="D87" s="228">
        <v>1.4661732877</v>
      </c>
      <c r="E87" s="228">
        <v>1.6170095644</v>
      </c>
      <c r="F87" s="228">
        <v>2.3699891657999999</v>
      </c>
      <c r="G87" s="228">
        <v>3.5917449397999999</v>
      </c>
      <c r="H87" s="228">
        <v>0.42781431580000001</v>
      </c>
      <c r="I87" s="228">
        <v>2.1871820955999999</v>
      </c>
      <c r="J87" s="228">
        <v>1.424838228</v>
      </c>
      <c r="K87" s="228">
        <v>0.76682412119999999</v>
      </c>
      <c r="L87" s="228">
        <v>-3.3970534518000002</v>
      </c>
      <c r="M87" s="228">
        <v>0.96420468869999998</v>
      </c>
      <c r="N87" s="228">
        <v>2.5154484738999998</v>
      </c>
      <c r="O87" s="228">
        <v>3.8914650959000001</v>
      </c>
      <c r="P87" s="228">
        <v>-0.66975158300000004</v>
      </c>
      <c r="Q87" s="228">
        <v>-2.009208874</v>
      </c>
      <c r="R87" s="228">
        <v>-2.1902641555</v>
      </c>
      <c r="S87" s="228">
        <v>-3.1787200676</v>
      </c>
      <c r="T87" s="228">
        <v>-1.4895182052</v>
      </c>
      <c r="U87" s="228">
        <v>-1.0252029047</v>
      </c>
      <c r="V87" s="228">
        <v>-0.96585665949999999</v>
      </c>
      <c r="W87" s="208" t="s">
        <v>275</v>
      </c>
    </row>
    <row r="88" spans="1:23" ht="11.1" customHeight="1">
      <c r="A88" s="207" t="s">
        <v>276</v>
      </c>
      <c r="B88" s="216" t="s">
        <v>472</v>
      </c>
      <c r="C88" s="228" t="s">
        <v>39</v>
      </c>
      <c r="D88" s="228">
        <v>-1.1278995531</v>
      </c>
      <c r="E88" s="228">
        <v>0.86095566079999997</v>
      </c>
      <c r="F88" s="228">
        <v>1.6218523261</v>
      </c>
      <c r="G88" s="228">
        <v>1.3019739605</v>
      </c>
      <c r="H88" s="228">
        <v>0.66334991710000002</v>
      </c>
      <c r="I88" s="228">
        <v>4.1186161399999997E-2</v>
      </c>
      <c r="J88" s="228">
        <v>-0.55578427340000003</v>
      </c>
      <c r="K88" s="228">
        <v>0.72448768370000005</v>
      </c>
      <c r="L88" s="228">
        <v>-0.39046444720000001</v>
      </c>
      <c r="M88" s="228">
        <v>-0.41262636679999998</v>
      </c>
      <c r="N88" s="228">
        <v>0.58007043709999995</v>
      </c>
      <c r="O88" s="228">
        <v>1.0715021635999999</v>
      </c>
      <c r="P88" s="228">
        <v>0.84449021629999999</v>
      </c>
      <c r="Q88" s="228">
        <v>0.87629916450000001</v>
      </c>
      <c r="R88" s="228">
        <v>0.54777845400000003</v>
      </c>
      <c r="S88" s="228">
        <v>1.0601427114999999</v>
      </c>
      <c r="T88" s="228">
        <v>0.93954248370000004</v>
      </c>
      <c r="U88" s="228">
        <v>2.0202020202000002</v>
      </c>
      <c r="V88" s="228">
        <v>1.9975786925000001</v>
      </c>
      <c r="W88" s="208" t="s">
        <v>276</v>
      </c>
    </row>
    <row r="89" spans="1:23" ht="21.95" customHeight="1">
      <c r="A89" s="207" t="s">
        <v>277</v>
      </c>
      <c r="B89" s="219" t="s">
        <v>612</v>
      </c>
      <c r="C89" s="228" t="s">
        <v>39</v>
      </c>
      <c r="D89" s="228">
        <v>-2.8946124763999999</v>
      </c>
      <c r="E89" s="228">
        <v>1.0341890740999999</v>
      </c>
      <c r="F89" s="228">
        <v>2.1917148362000001</v>
      </c>
      <c r="G89" s="228">
        <v>-1.8383219420000001</v>
      </c>
      <c r="H89" s="228">
        <v>-0.22809123649999999</v>
      </c>
      <c r="I89" s="228">
        <v>3.9104800865999998</v>
      </c>
      <c r="J89" s="228">
        <v>-5.5349698934999996</v>
      </c>
      <c r="K89" s="228">
        <v>-0.1103211571</v>
      </c>
      <c r="L89" s="228">
        <v>2.2947600932999999</v>
      </c>
      <c r="M89" s="228">
        <v>2.0753358925000001</v>
      </c>
      <c r="N89" s="228">
        <v>1.3985192149000001</v>
      </c>
      <c r="O89" s="228">
        <v>1.0598648962999999</v>
      </c>
      <c r="P89" s="228">
        <v>-0.25498377379999998</v>
      </c>
      <c r="Q89" s="228">
        <v>-1.0121687706</v>
      </c>
      <c r="R89" s="228">
        <v>0.89007051209999999</v>
      </c>
      <c r="S89" s="228">
        <v>9.2197764200000004E-2</v>
      </c>
      <c r="T89" s="228">
        <v>0.63908900769999999</v>
      </c>
      <c r="U89" s="228">
        <v>0.59742647059999998</v>
      </c>
      <c r="V89" s="228">
        <v>0.1947754354</v>
      </c>
      <c r="W89" s="208" t="s">
        <v>277</v>
      </c>
    </row>
    <row r="90" spans="1:23" ht="11.1" customHeight="1">
      <c r="A90" s="207" t="s">
        <v>278</v>
      </c>
      <c r="B90" s="215" t="s">
        <v>43</v>
      </c>
      <c r="C90" s="228" t="s">
        <v>39</v>
      </c>
      <c r="D90" s="228">
        <v>-1.0644490644</v>
      </c>
      <c r="E90" s="228">
        <v>1.3650500126</v>
      </c>
      <c r="F90" s="228">
        <v>-0.66669983580000003</v>
      </c>
      <c r="G90" s="228">
        <v>0.71124467820000004</v>
      </c>
      <c r="H90" s="228">
        <v>-2.5380878964</v>
      </c>
      <c r="I90" s="228">
        <v>-0.68038782109999996</v>
      </c>
      <c r="J90" s="228">
        <v>-2.8737797567999999</v>
      </c>
      <c r="K90" s="228">
        <v>-1.2484130342999999</v>
      </c>
      <c r="L90" s="228">
        <v>-0.71244911079999995</v>
      </c>
      <c r="M90" s="228">
        <v>-0.19962233609999999</v>
      </c>
      <c r="N90" s="228">
        <v>-0.98569214689999995</v>
      </c>
      <c r="O90" s="228">
        <v>0.83322627419999995</v>
      </c>
      <c r="P90" s="228">
        <v>0.26389065830000002</v>
      </c>
      <c r="Q90" s="228">
        <v>-1.3249626521</v>
      </c>
      <c r="R90" s="228">
        <v>-0.28292700850000002</v>
      </c>
      <c r="S90" s="228">
        <v>-1.2522524161999999</v>
      </c>
      <c r="T90" s="228">
        <v>-0.64800697019999998</v>
      </c>
      <c r="U90" s="228">
        <v>0.10633887860000001</v>
      </c>
      <c r="V90" s="228">
        <v>-0.35558339630000002</v>
      </c>
      <c r="W90" s="208" t="s">
        <v>278</v>
      </c>
    </row>
    <row r="91" spans="1:23" ht="11.1" customHeight="1">
      <c r="A91" s="211" t="s">
        <v>279</v>
      </c>
      <c r="B91" s="216" t="s">
        <v>473</v>
      </c>
      <c r="C91" s="228" t="s">
        <v>39</v>
      </c>
      <c r="D91" s="228">
        <v>-3.2977588046999999</v>
      </c>
      <c r="E91" s="228">
        <v>1.5726740978</v>
      </c>
      <c r="F91" s="228">
        <v>-5.6880534578999997</v>
      </c>
      <c r="G91" s="228">
        <v>-0.69124423960000003</v>
      </c>
      <c r="H91" s="228">
        <v>-2.3317865429000002</v>
      </c>
      <c r="I91" s="228">
        <v>-4.1572633300000002E-2</v>
      </c>
      <c r="J91" s="228">
        <v>-0.20794961679999999</v>
      </c>
      <c r="K91" s="228">
        <v>-0.73827101689999997</v>
      </c>
      <c r="L91" s="228">
        <v>-0.41986564300000001</v>
      </c>
      <c r="M91" s="228">
        <v>0.1987712324</v>
      </c>
      <c r="N91" s="228">
        <v>-2.1701232341000001</v>
      </c>
      <c r="O91" s="228">
        <v>0.649310108</v>
      </c>
      <c r="P91" s="228">
        <v>-0.52230551800000002</v>
      </c>
      <c r="Q91" s="228">
        <v>-2.536318171</v>
      </c>
      <c r="R91" s="228">
        <v>-1.1966444609</v>
      </c>
      <c r="S91" s="228">
        <v>0.3721853483</v>
      </c>
      <c r="T91" s="228">
        <v>1.6986842918</v>
      </c>
      <c r="U91" s="228">
        <v>1.2156383629</v>
      </c>
      <c r="V91" s="228">
        <v>0.54938194529999995</v>
      </c>
      <c r="W91" s="212" t="s">
        <v>279</v>
      </c>
    </row>
    <row r="92" spans="1:23" ht="21.95" customHeight="1">
      <c r="A92" s="207">
        <v>43</v>
      </c>
      <c r="B92" s="219" t="s">
        <v>603</v>
      </c>
      <c r="C92" s="228" t="s">
        <v>39</v>
      </c>
      <c r="D92" s="228">
        <v>-5.3159357300000001E-2</v>
      </c>
      <c r="E92" s="228">
        <v>1.2740855354</v>
      </c>
      <c r="F92" s="228">
        <v>1.5397469562999999</v>
      </c>
      <c r="G92" s="228">
        <v>1.2836487597999999</v>
      </c>
      <c r="H92" s="228">
        <v>-2.6206448318</v>
      </c>
      <c r="I92" s="228">
        <v>-0.93678489700000001</v>
      </c>
      <c r="J92" s="228">
        <v>-3.953415626</v>
      </c>
      <c r="K92" s="228">
        <v>-1.4630724521</v>
      </c>
      <c r="L92" s="228">
        <v>-0.83646903279999996</v>
      </c>
      <c r="M92" s="228">
        <v>-0.36920236899999997</v>
      </c>
      <c r="N92" s="228">
        <v>-0.4786535938</v>
      </c>
      <c r="O92" s="228">
        <v>0.90979984400000002</v>
      </c>
      <c r="P92" s="228">
        <v>0.59473017350000001</v>
      </c>
      <c r="Q92" s="228">
        <v>-0.80898762430000004</v>
      </c>
      <c r="R92" s="228">
        <v>0.1046599859</v>
      </c>
      <c r="S92" s="228">
        <v>-1.9268418341</v>
      </c>
      <c r="T92" s="228">
        <v>-1.6245533763</v>
      </c>
      <c r="U92" s="228">
        <v>-0.35793725869999998</v>
      </c>
      <c r="V92" s="228">
        <v>-0.73446770689999996</v>
      </c>
      <c r="W92" s="208">
        <v>43</v>
      </c>
    </row>
    <row r="93" spans="1:23" ht="11.1" customHeight="1">
      <c r="A93" s="207" t="s">
        <v>280</v>
      </c>
      <c r="B93" s="213" t="s">
        <v>281</v>
      </c>
      <c r="C93" s="228" t="s">
        <v>39</v>
      </c>
      <c r="D93" s="228">
        <v>-1.6677597089</v>
      </c>
      <c r="E93" s="228">
        <v>3.1465523649999998</v>
      </c>
      <c r="F93" s="228">
        <v>1.534548974</v>
      </c>
      <c r="G93" s="228">
        <v>0.91671111630000002</v>
      </c>
      <c r="H93" s="228">
        <v>7.9383102900000002E-2</v>
      </c>
      <c r="I93" s="228">
        <v>1.2898056555999999</v>
      </c>
      <c r="J93" s="228">
        <v>1.3138251999999999</v>
      </c>
      <c r="K93" s="228">
        <v>1.3369025814</v>
      </c>
      <c r="L93" s="228">
        <v>1.4582979315</v>
      </c>
      <c r="M93" s="228">
        <v>0.1950835148</v>
      </c>
      <c r="N93" s="228">
        <v>-0.1132130666</v>
      </c>
      <c r="O93" s="228">
        <v>9.7211923899999997E-2</v>
      </c>
      <c r="P93" s="228">
        <v>-1.1786743242</v>
      </c>
      <c r="Q93" s="228">
        <v>-0.71659536410000002</v>
      </c>
      <c r="R93" s="228">
        <v>-0.13187619910000001</v>
      </c>
      <c r="S93" s="228">
        <v>-4.09416971E-2</v>
      </c>
      <c r="T93" s="228">
        <v>1.3805525674000001</v>
      </c>
      <c r="U93" s="228">
        <v>1.2949803661999999</v>
      </c>
      <c r="V93" s="228">
        <v>1.1992520305000001</v>
      </c>
      <c r="W93" s="208" t="s">
        <v>280</v>
      </c>
    </row>
    <row r="94" spans="1:23" ht="11.1" customHeight="1">
      <c r="A94" s="207" t="s">
        <v>282</v>
      </c>
      <c r="B94" s="215" t="s">
        <v>44</v>
      </c>
      <c r="C94" s="228" t="s">
        <v>39</v>
      </c>
      <c r="D94" s="228">
        <v>-1.0878277011999999</v>
      </c>
      <c r="E94" s="228">
        <v>0.67940522609999998</v>
      </c>
      <c r="F94" s="228">
        <v>1.5339955425</v>
      </c>
      <c r="G94" s="228">
        <v>0.9789840246</v>
      </c>
      <c r="H94" s="228">
        <v>0.43274940119999999</v>
      </c>
      <c r="I94" s="228">
        <v>0.56916869299999995</v>
      </c>
      <c r="J94" s="228">
        <v>1.6334095015000001</v>
      </c>
      <c r="K94" s="228">
        <v>1.3110854035999999</v>
      </c>
      <c r="L94" s="228">
        <v>1.3812101233</v>
      </c>
      <c r="M94" s="228">
        <v>0.44797963730000001</v>
      </c>
      <c r="N94" s="228">
        <v>-0.22552485210000001</v>
      </c>
      <c r="O94" s="228">
        <v>-0.2336344763</v>
      </c>
      <c r="P94" s="228">
        <v>-1.2654128941</v>
      </c>
      <c r="Q94" s="228">
        <v>-1.2601564851</v>
      </c>
      <c r="R94" s="228">
        <v>-1.2654155495999999</v>
      </c>
      <c r="S94" s="228">
        <v>-1.4680895745</v>
      </c>
      <c r="T94" s="228">
        <v>-0.13311469079999999</v>
      </c>
      <c r="U94" s="228">
        <v>0.81018959450000005</v>
      </c>
      <c r="V94" s="228">
        <v>1.5627495703000001</v>
      </c>
      <c r="W94" s="208" t="s">
        <v>282</v>
      </c>
    </row>
    <row r="95" spans="1:23" ht="11.1" customHeight="1">
      <c r="A95" s="207" t="s">
        <v>283</v>
      </c>
      <c r="B95" s="216" t="s">
        <v>474</v>
      </c>
      <c r="C95" s="228" t="s">
        <v>39</v>
      </c>
      <c r="D95" s="228">
        <v>-0.99685773109999998</v>
      </c>
      <c r="E95" s="228">
        <v>-0.4509138667</v>
      </c>
      <c r="F95" s="228">
        <v>0.69922381759999996</v>
      </c>
      <c r="G95" s="228">
        <v>0.7926283381</v>
      </c>
      <c r="H95" s="228">
        <v>0.3552859619</v>
      </c>
      <c r="I95" s="228">
        <v>0.39288489770000001</v>
      </c>
      <c r="J95" s="228">
        <v>0.7429148927</v>
      </c>
      <c r="K95" s="228">
        <v>1.3350693146999999</v>
      </c>
      <c r="L95" s="228">
        <v>0.73509278180000004</v>
      </c>
      <c r="M95" s="228">
        <v>-0.32618241120000002</v>
      </c>
      <c r="N95" s="228">
        <v>-0.66289070689999996</v>
      </c>
      <c r="O95" s="228">
        <v>-0.88967224810000001</v>
      </c>
      <c r="P95" s="228">
        <v>-0.69054356549999996</v>
      </c>
      <c r="Q95" s="228">
        <v>-1.0632653273999999</v>
      </c>
      <c r="R95" s="228">
        <v>-0.66024212370000002</v>
      </c>
      <c r="S95" s="228">
        <v>-0.56844645810000005</v>
      </c>
      <c r="T95" s="228">
        <v>-2.2327599E-2</v>
      </c>
      <c r="U95" s="228">
        <v>1.1293731663</v>
      </c>
      <c r="V95" s="228">
        <v>1.9865178006999999</v>
      </c>
      <c r="W95" s="208" t="s">
        <v>283</v>
      </c>
    </row>
    <row r="96" spans="1:23" ht="11.1" customHeight="1">
      <c r="A96" s="207">
        <v>45</v>
      </c>
      <c r="B96" s="217" t="s">
        <v>475</v>
      </c>
      <c r="C96" s="228" t="s">
        <v>39</v>
      </c>
      <c r="D96" s="228">
        <v>-2.7751196172000001</v>
      </c>
      <c r="E96" s="228">
        <v>-0.53265400650000005</v>
      </c>
      <c r="F96" s="228">
        <v>2.1129220022999999</v>
      </c>
      <c r="G96" s="228">
        <v>-0.31351536229999999</v>
      </c>
      <c r="H96" s="228">
        <v>-1.2808783166</v>
      </c>
      <c r="I96" s="228">
        <v>-0.1332252085</v>
      </c>
      <c r="J96" s="228">
        <v>-1.3456296039</v>
      </c>
      <c r="K96" s="228">
        <v>1.0582632724000001</v>
      </c>
      <c r="L96" s="228">
        <v>1.2682529524999999</v>
      </c>
      <c r="M96" s="228">
        <v>1.0685356466</v>
      </c>
      <c r="N96" s="228">
        <v>0.98902972769999997</v>
      </c>
      <c r="O96" s="228">
        <v>0.69723337799999996</v>
      </c>
      <c r="P96" s="228">
        <v>-0.33207632129999998</v>
      </c>
      <c r="Q96" s="228">
        <v>-1.5261785792</v>
      </c>
      <c r="R96" s="228">
        <v>-1.3996377408</v>
      </c>
      <c r="S96" s="228">
        <v>-2.3431008697000002</v>
      </c>
      <c r="T96" s="228">
        <v>-1.3440252992999999</v>
      </c>
      <c r="U96" s="228">
        <v>-1.1196293640999999</v>
      </c>
      <c r="V96" s="228">
        <v>-0.74593631709999997</v>
      </c>
      <c r="W96" s="208">
        <v>45</v>
      </c>
    </row>
    <row r="97" spans="1:23" ht="11.1" customHeight="1">
      <c r="A97" s="207">
        <v>46</v>
      </c>
      <c r="B97" s="217" t="s">
        <v>476</v>
      </c>
      <c r="C97" s="228" t="s">
        <v>39</v>
      </c>
      <c r="D97" s="228">
        <v>-4.3744976096999997</v>
      </c>
      <c r="E97" s="228">
        <v>-4.5259478829999997</v>
      </c>
      <c r="F97" s="228">
        <v>-0.47265987030000001</v>
      </c>
      <c r="G97" s="228">
        <v>1.0801750629</v>
      </c>
      <c r="H97" s="228">
        <v>-6.1077844310999998</v>
      </c>
      <c r="I97" s="228">
        <v>-2.5902668759999998</v>
      </c>
      <c r="J97" s="228">
        <v>-1.51087832E-2</v>
      </c>
      <c r="K97" s="228">
        <v>-1.4506623684</v>
      </c>
      <c r="L97" s="228">
        <v>-0.12266802960000001</v>
      </c>
      <c r="M97" s="228">
        <v>-2.1339747197999999</v>
      </c>
      <c r="N97" s="228">
        <v>-2.1439029492000001</v>
      </c>
      <c r="O97" s="228">
        <v>-2.0990368509000001</v>
      </c>
      <c r="P97" s="228">
        <v>-1.1809340601</v>
      </c>
      <c r="Q97" s="228">
        <v>-1.771830539</v>
      </c>
      <c r="R97" s="228">
        <v>-2.0423438837000001</v>
      </c>
      <c r="S97" s="228">
        <v>-1.6200609528000001</v>
      </c>
      <c r="T97" s="228">
        <v>-0.66511653059999998</v>
      </c>
      <c r="U97" s="228">
        <v>-0.82382080550000003</v>
      </c>
      <c r="V97" s="228">
        <v>-8.1868791600000004E-2</v>
      </c>
      <c r="W97" s="208">
        <v>46</v>
      </c>
    </row>
    <row r="98" spans="1:23" ht="11.1" customHeight="1">
      <c r="A98" s="207">
        <v>47</v>
      </c>
      <c r="B98" s="217" t="s">
        <v>477</v>
      </c>
      <c r="C98" s="228" t="s">
        <v>39</v>
      </c>
      <c r="D98" s="228">
        <v>1.1928155949999999</v>
      </c>
      <c r="E98" s="228">
        <v>1.3651810854999999</v>
      </c>
      <c r="F98" s="228">
        <v>0.71841833020000001</v>
      </c>
      <c r="G98" s="228">
        <v>1.0442622639000001</v>
      </c>
      <c r="H98" s="228">
        <v>3.5352584616999998</v>
      </c>
      <c r="I98" s="228">
        <v>1.6636363636</v>
      </c>
      <c r="J98" s="228">
        <v>1.6560851292000001</v>
      </c>
      <c r="K98" s="228">
        <v>2.3908798227000001</v>
      </c>
      <c r="L98" s="228">
        <v>0.86597938139999997</v>
      </c>
      <c r="M98" s="228">
        <v>-0.1379803761</v>
      </c>
      <c r="N98" s="228">
        <v>-0.67550278900000005</v>
      </c>
      <c r="O98" s="228">
        <v>-0.98140141380000001</v>
      </c>
      <c r="P98" s="228">
        <v>-0.64231370330000004</v>
      </c>
      <c r="Q98" s="228">
        <v>-0.69047619049999998</v>
      </c>
      <c r="R98" s="228">
        <v>1.02305279E-2</v>
      </c>
      <c r="S98" s="228">
        <v>0.3274882174</v>
      </c>
      <c r="T98" s="228">
        <v>0.58769640300000003</v>
      </c>
      <c r="U98" s="228">
        <v>2.4488817344</v>
      </c>
      <c r="V98" s="228">
        <v>3.4694990963999999</v>
      </c>
      <c r="W98" s="208">
        <v>47</v>
      </c>
    </row>
    <row r="99" spans="1:23" ht="11.1" customHeight="1">
      <c r="A99" s="207" t="s">
        <v>284</v>
      </c>
      <c r="B99" s="216" t="s">
        <v>478</v>
      </c>
      <c r="C99" s="228" t="s">
        <v>39</v>
      </c>
      <c r="D99" s="228">
        <v>-3.3217290397000001</v>
      </c>
      <c r="E99" s="228">
        <v>1.6174043511</v>
      </c>
      <c r="F99" s="228">
        <v>5.7287975430999998</v>
      </c>
      <c r="G99" s="228">
        <v>0.77924254270000004</v>
      </c>
      <c r="H99" s="228">
        <v>0.80647396280000005</v>
      </c>
      <c r="I99" s="228">
        <v>0.2309341838</v>
      </c>
      <c r="J99" s="228">
        <v>2.1531625432000001</v>
      </c>
      <c r="K99" s="228">
        <v>1.4230862175000001</v>
      </c>
      <c r="L99" s="228">
        <v>3.4972069996999999</v>
      </c>
      <c r="M99" s="228">
        <v>2.9441858085999999</v>
      </c>
      <c r="N99" s="228">
        <v>6.4604298700000007E-2</v>
      </c>
      <c r="O99" s="228">
        <v>1.0473023279</v>
      </c>
      <c r="P99" s="228">
        <v>5.2146706100000002E-2</v>
      </c>
      <c r="Q99" s="228">
        <v>0.35965020320000002</v>
      </c>
      <c r="R99" s="228">
        <v>0.89321060969999999</v>
      </c>
      <c r="S99" s="228">
        <v>5.6488849600000002E-2</v>
      </c>
      <c r="T99" s="228">
        <v>1.3228432443</v>
      </c>
      <c r="U99" s="228">
        <v>0.84435826319999996</v>
      </c>
      <c r="V99" s="228">
        <v>0.8387080952</v>
      </c>
      <c r="W99" s="208" t="s">
        <v>284</v>
      </c>
    </row>
    <row r="100" spans="1:23" ht="11.1" customHeight="1">
      <c r="A100" s="207" t="s">
        <v>285</v>
      </c>
      <c r="B100" s="216" t="s">
        <v>479</v>
      </c>
      <c r="C100" s="228" t="s">
        <v>39</v>
      </c>
      <c r="D100" s="228">
        <v>2.4819189343999999</v>
      </c>
      <c r="E100" s="228">
        <v>4.3359057676999999</v>
      </c>
      <c r="F100" s="228">
        <v>-1.6836982968</v>
      </c>
      <c r="G100" s="228">
        <v>2.1777865769</v>
      </c>
      <c r="H100" s="228">
        <v>0.1259445844</v>
      </c>
      <c r="I100" s="228">
        <v>1.954523464</v>
      </c>
      <c r="J100" s="228">
        <v>4.6645155167999999</v>
      </c>
      <c r="K100" s="228">
        <v>1.020084327</v>
      </c>
      <c r="L100" s="228">
        <v>0.54752715200000002</v>
      </c>
      <c r="M100" s="228">
        <v>-0.6025709695</v>
      </c>
      <c r="N100" s="228">
        <v>1.1226368494000001</v>
      </c>
      <c r="O100" s="228">
        <v>0.26482809000000002</v>
      </c>
      <c r="P100" s="228">
        <v>-6.0393445535000003</v>
      </c>
      <c r="Q100" s="228">
        <v>-4.9758666081999996</v>
      </c>
      <c r="R100" s="228">
        <v>-7.7025468098000003</v>
      </c>
      <c r="S100" s="228">
        <v>-8.1652169952999998</v>
      </c>
      <c r="T100" s="228">
        <v>-3.3980811948</v>
      </c>
      <c r="U100" s="228">
        <v>-0.65570742520000003</v>
      </c>
      <c r="V100" s="228">
        <v>1.0479761561000001</v>
      </c>
      <c r="W100" s="208" t="s">
        <v>285</v>
      </c>
    </row>
    <row r="101" spans="1:23" ht="11.1" customHeight="1">
      <c r="A101" s="207" t="s">
        <v>286</v>
      </c>
      <c r="B101" s="215" t="s">
        <v>45</v>
      </c>
      <c r="C101" s="228" t="s">
        <v>39</v>
      </c>
      <c r="D101" s="228">
        <v>-8.7355618449999994</v>
      </c>
      <c r="E101" s="228">
        <v>-1.835554438</v>
      </c>
      <c r="F101" s="228">
        <v>5.3534836066000002</v>
      </c>
      <c r="G101" s="228">
        <v>-0.46194991489999998</v>
      </c>
      <c r="H101" s="228">
        <v>6.2204852629999996</v>
      </c>
      <c r="I101" s="228">
        <v>4.2081864173000003</v>
      </c>
      <c r="J101" s="228">
        <v>1.5226186098000001</v>
      </c>
      <c r="K101" s="228">
        <v>2.2460512969000002</v>
      </c>
      <c r="L101" s="228">
        <v>-5.5413832200000002</v>
      </c>
      <c r="M101" s="228">
        <v>2.9707426856999999</v>
      </c>
      <c r="N101" s="228">
        <v>6.5787556462000003</v>
      </c>
      <c r="O101" s="228">
        <v>3.3305750931000002</v>
      </c>
      <c r="P101" s="228">
        <v>2.1395857543000001</v>
      </c>
      <c r="Q101" s="228">
        <v>0.9153934172</v>
      </c>
      <c r="R101" s="228">
        <v>0.99569429490000005</v>
      </c>
      <c r="S101" s="228">
        <v>1.1878545212</v>
      </c>
      <c r="T101" s="228">
        <v>3.3596573417000002</v>
      </c>
      <c r="U101" s="228">
        <v>4.5087707597</v>
      </c>
      <c r="V101" s="228">
        <v>5.0426325606000004</v>
      </c>
      <c r="W101" s="208" t="s">
        <v>286</v>
      </c>
    </row>
    <row r="102" spans="1:23" ht="11.1" customHeight="1">
      <c r="A102" s="211" t="s">
        <v>287</v>
      </c>
      <c r="B102" s="216" t="s">
        <v>480</v>
      </c>
      <c r="C102" s="228" t="s">
        <v>39</v>
      </c>
      <c r="D102" s="228">
        <v>1.7642642642999999</v>
      </c>
      <c r="E102" s="228">
        <v>-2.5451862781000001</v>
      </c>
      <c r="F102" s="228">
        <v>-6.4723694171000004</v>
      </c>
      <c r="G102" s="228">
        <v>3.3184945365999998</v>
      </c>
      <c r="H102" s="228">
        <v>10.732471602</v>
      </c>
      <c r="I102" s="228">
        <v>2.9006013442</v>
      </c>
      <c r="J102" s="228">
        <v>1.3750429701</v>
      </c>
      <c r="K102" s="228">
        <v>-1.492031197</v>
      </c>
      <c r="L102" s="228">
        <v>-25.851979346</v>
      </c>
      <c r="M102" s="228">
        <v>-1.5784586814999999</v>
      </c>
      <c r="N102" s="228">
        <v>-2.5</v>
      </c>
      <c r="O102" s="228">
        <v>-4.3564356436000002</v>
      </c>
      <c r="P102" s="228">
        <v>-4.6927914851999999</v>
      </c>
      <c r="Q102" s="228">
        <v>-6.4377682402999996</v>
      </c>
      <c r="R102" s="228">
        <v>-5.2261306533000003</v>
      </c>
      <c r="S102" s="228">
        <v>-2.7432712215000001</v>
      </c>
      <c r="T102" s="228">
        <v>-2.9441624365000001</v>
      </c>
      <c r="U102" s="228">
        <v>-1.9877675841</v>
      </c>
      <c r="V102" s="228">
        <v>-2.5450689290000001</v>
      </c>
      <c r="W102" s="212" t="s">
        <v>287</v>
      </c>
    </row>
    <row r="103" spans="1:23" ht="11.1" customHeight="1">
      <c r="A103" s="207">
        <v>61</v>
      </c>
      <c r="B103" s="216" t="s">
        <v>481</v>
      </c>
      <c r="C103" s="228" t="s">
        <v>39</v>
      </c>
      <c r="D103" s="228">
        <v>-27.5396557543</v>
      </c>
      <c r="E103" s="228">
        <v>-3.5863996274000001</v>
      </c>
      <c r="F103" s="228">
        <v>2.8019323671</v>
      </c>
      <c r="G103" s="228">
        <v>-1.5977443608999999</v>
      </c>
      <c r="H103" s="228">
        <v>-5.2053486151000001</v>
      </c>
      <c r="I103" s="228">
        <v>4.2317380353000003</v>
      </c>
      <c r="J103" s="228">
        <v>-2.1266312227999999</v>
      </c>
      <c r="K103" s="228">
        <v>-1.2839506172999999</v>
      </c>
      <c r="L103" s="228">
        <v>-23.361680840399998</v>
      </c>
      <c r="M103" s="228">
        <v>-6.8537859008000002</v>
      </c>
      <c r="N103" s="228">
        <v>-1.2613875263000001</v>
      </c>
      <c r="O103" s="228">
        <v>0.36127167630000001</v>
      </c>
      <c r="P103" s="228">
        <v>-1.7743080199000001</v>
      </c>
      <c r="Q103" s="228">
        <v>-0.42704626330000001</v>
      </c>
      <c r="R103" s="228">
        <v>2.1818181818000002</v>
      </c>
      <c r="S103" s="228">
        <v>2.3758099351999999</v>
      </c>
      <c r="T103" s="228">
        <v>-3.2514450867</v>
      </c>
      <c r="U103" s="228">
        <v>-4.1458184417000004</v>
      </c>
      <c r="V103" s="228">
        <v>-4.3416370107000004</v>
      </c>
      <c r="W103" s="208">
        <v>61</v>
      </c>
    </row>
    <row r="104" spans="1:23" ht="11.1" customHeight="1">
      <c r="A104" s="211" t="s">
        <v>288</v>
      </c>
      <c r="B104" s="216" t="s">
        <v>201</v>
      </c>
      <c r="C104" s="228" t="s">
        <v>39</v>
      </c>
      <c r="D104" s="228">
        <v>-5.0094010207000004</v>
      </c>
      <c r="E104" s="228">
        <v>-1.0320938781</v>
      </c>
      <c r="F104" s="228">
        <v>10.5714285714</v>
      </c>
      <c r="G104" s="228">
        <v>-1.3565891473</v>
      </c>
      <c r="H104" s="228">
        <v>7.8454485920000003</v>
      </c>
      <c r="I104" s="228">
        <v>4.6514452271</v>
      </c>
      <c r="J104" s="228">
        <v>2.4486480213999999</v>
      </c>
      <c r="K104" s="228">
        <v>4.3044857272000003</v>
      </c>
      <c r="L104" s="228">
        <v>4.7350130321000004</v>
      </c>
      <c r="M104" s="228">
        <v>5.5474906678</v>
      </c>
      <c r="N104" s="228">
        <v>9.5687199135000007</v>
      </c>
      <c r="O104" s="228">
        <v>5.1000180213000004</v>
      </c>
      <c r="P104" s="228">
        <v>3.9002958845000002</v>
      </c>
      <c r="Q104" s="228">
        <v>2.4394539850000001</v>
      </c>
      <c r="R104" s="228">
        <v>1.9306026611</v>
      </c>
      <c r="S104" s="228">
        <v>1.6975308642</v>
      </c>
      <c r="T104" s="228">
        <v>5.2209181912</v>
      </c>
      <c r="U104" s="228">
        <v>6.6454607978000002</v>
      </c>
      <c r="V104" s="228">
        <v>7.3884480846000002</v>
      </c>
      <c r="W104" s="212" t="s">
        <v>288</v>
      </c>
    </row>
    <row r="105" spans="1:23" ht="11.1" customHeight="1">
      <c r="A105" s="207" t="s">
        <v>289</v>
      </c>
      <c r="B105" s="215" t="s">
        <v>482</v>
      </c>
      <c r="C105" s="228" t="s">
        <v>39</v>
      </c>
      <c r="D105" s="228">
        <v>2.4273630010999998</v>
      </c>
      <c r="E105" s="228">
        <v>-0.68940754039999996</v>
      </c>
      <c r="F105" s="228">
        <v>-1.3811555427</v>
      </c>
      <c r="G105" s="228">
        <v>3.7542161607</v>
      </c>
      <c r="H105" s="228">
        <v>-1.0388692580000001</v>
      </c>
      <c r="I105" s="228">
        <v>-3.1636077983000002</v>
      </c>
      <c r="J105" s="228">
        <v>-1.4306784661</v>
      </c>
      <c r="K105" s="228">
        <v>-4.1897351488999997</v>
      </c>
      <c r="L105" s="228">
        <v>-2.7330938623000001</v>
      </c>
      <c r="M105" s="228">
        <v>-2.8259473345999999</v>
      </c>
      <c r="N105" s="228">
        <v>-3.6599471249</v>
      </c>
      <c r="O105" s="228">
        <v>-2.6367104705000002</v>
      </c>
      <c r="P105" s="228">
        <v>-2.3068347483</v>
      </c>
      <c r="Q105" s="228">
        <v>-2.1462163317999998</v>
      </c>
      <c r="R105" s="228">
        <v>-2.0423991727000002</v>
      </c>
      <c r="S105" s="228">
        <v>-2.3075583420000001</v>
      </c>
      <c r="T105" s="228">
        <v>-2.2559691010999998</v>
      </c>
      <c r="U105" s="228">
        <v>-0.75148549460000003</v>
      </c>
      <c r="V105" s="228">
        <v>-1.5483416909000001</v>
      </c>
      <c r="W105" s="208" t="s">
        <v>289</v>
      </c>
    </row>
    <row r="106" spans="1:23" ht="11.1" customHeight="1">
      <c r="A106" s="211">
        <v>64</v>
      </c>
      <c r="B106" s="216" t="s">
        <v>483</v>
      </c>
      <c r="C106" s="228" t="s">
        <v>39</v>
      </c>
      <c r="D106" s="228">
        <v>1.73289513</v>
      </c>
      <c r="E106" s="228">
        <v>-1.6837983357999999</v>
      </c>
      <c r="F106" s="228">
        <v>-1.0156327790999999</v>
      </c>
      <c r="G106" s="228">
        <v>0.78462931290000004</v>
      </c>
      <c r="H106" s="228">
        <v>-0.3692983332</v>
      </c>
      <c r="I106" s="228">
        <v>-2.1839310758999999</v>
      </c>
      <c r="J106" s="228">
        <v>-1.2187628021000001</v>
      </c>
      <c r="K106" s="228">
        <v>-3.7636080871000002</v>
      </c>
      <c r="L106" s="228">
        <v>-3.0381383323</v>
      </c>
      <c r="M106" s="228">
        <v>-3.5555555555999998</v>
      </c>
      <c r="N106" s="228">
        <v>-3.3064516129000001</v>
      </c>
      <c r="O106" s="228">
        <v>-1.13301074</v>
      </c>
      <c r="P106" s="228">
        <v>-0.98891933750000005</v>
      </c>
      <c r="Q106" s="228">
        <v>-1.8683901293</v>
      </c>
      <c r="R106" s="228">
        <v>-2.5889585057</v>
      </c>
      <c r="S106" s="228">
        <v>-3.1156738689000001</v>
      </c>
      <c r="T106" s="228">
        <v>-3.2731648616000002</v>
      </c>
      <c r="U106" s="228">
        <v>-3.0056280685000001</v>
      </c>
      <c r="V106" s="228">
        <v>-2.1237864077999999</v>
      </c>
      <c r="W106" s="212">
        <v>64</v>
      </c>
    </row>
    <row r="107" spans="1:23" ht="21.95" customHeight="1">
      <c r="A107" s="207" t="s">
        <v>290</v>
      </c>
      <c r="B107" s="219" t="s">
        <v>613</v>
      </c>
      <c r="C107" s="228" t="s">
        <v>39</v>
      </c>
      <c r="D107" s="228">
        <v>4.3894203714</v>
      </c>
      <c r="E107" s="228">
        <v>2.0485175201999999</v>
      </c>
      <c r="F107" s="228">
        <v>-2.3507659798999998</v>
      </c>
      <c r="G107" s="228">
        <v>11.739248039</v>
      </c>
      <c r="H107" s="228">
        <v>-2.6627935125</v>
      </c>
      <c r="I107" s="228">
        <v>-5.5956229793999999</v>
      </c>
      <c r="J107" s="228">
        <v>-1.9757639621</v>
      </c>
      <c r="K107" s="228">
        <v>-5.2942757323</v>
      </c>
      <c r="L107" s="228">
        <v>-1.9296254257000001</v>
      </c>
      <c r="M107" s="228">
        <v>-0.9259259259</v>
      </c>
      <c r="N107" s="228">
        <v>-4.5560747664000001</v>
      </c>
      <c r="O107" s="228">
        <v>-6.4720048164000001</v>
      </c>
      <c r="P107" s="228">
        <v>-5.6915544675999996</v>
      </c>
      <c r="Q107" s="228">
        <v>-2.8885400313999998</v>
      </c>
      <c r="R107" s="228">
        <v>-0.57233704289999998</v>
      </c>
      <c r="S107" s="228">
        <v>-0.12874155130000001</v>
      </c>
      <c r="T107" s="228">
        <v>0.48669695000000002</v>
      </c>
      <c r="U107" s="228">
        <v>5.3346265760999998</v>
      </c>
      <c r="V107" s="228">
        <v>-3.1979533099999999E-2</v>
      </c>
      <c r="W107" s="208" t="s">
        <v>290</v>
      </c>
    </row>
    <row r="108" spans="1:23" ht="11.1" customHeight="1">
      <c r="A108" s="207" t="s">
        <v>291</v>
      </c>
      <c r="B108" s="215" t="s">
        <v>47</v>
      </c>
      <c r="C108" s="228" t="s">
        <v>39</v>
      </c>
      <c r="D108" s="228">
        <v>-13.23700382</v>
      </c>
      <c r="E108" s="228">
        <v>1.3399693720999999</v>
      </c>
      <c r="F108" s="228">
        <v>0.7933509634</v>
      </c>
      <c r="G108" s="228">
        <v>1.7803598200999999</v>
      </c>
      <c r="H108" s="228">
        <v>1.6755661941</v>
      </c>
      <c r="I108" s="228">
        <v>5.1249547265000004</v>
      </c>
      <c r="J108" s="228">
        <v>3.6520241170999999</v>
      </c>
      <c r="K108" s="228">
        <v>3.0413827488999998</v>
      </c>
      <c r="L108" s="228">
        <v>3.2741935484</v>
      </c>
      <c r="M108" s="228">
        <v>3.2328595971</v>
      </c>
      <c r="N108" s="228">
        <v>0</v>
      </c>
      <c r="O108" s="228">
        <v>-0.73928786960000004</v>
      </c>
      <c r="P108" s="228">
        <v>-1.6036308623</v>
      </c>
      <c r="Q108" s="228">
        <v>-1.0835214446999999</v>
      </c>
      <c r="R108" s="228">
        <v>-1.6799160042000001</v>
      </c>
      <c r="S108" s="228">
        <v>0.303997568</v>
      </c>
      <c r="T108" s="228">
        <v>1.7681426814000001</v>
      </c>
      <c r="U108" s="228">
        <v>1.9017191541</v>
      </c>
      <c r="V108" s="228">
        <v>3.5850495805000002</v>
      </c>
      <c r="W108" s="208" t="s">
        <v>291</v>
      </c>
    </row>
    <row r="109" spans="1:23" ht="21.95" customHeight="1">
      <c r="A109" s="207" t="s">
        <v>292</v>
      </c>
      <c r="B109" s="220" t="s">
        <v>614</v>
      </c>
      <c r="C109" s="228" t="s">
        <v>39</v>
      </c>
      <c r="D109" s="228">
        <v>-10.6388374629</v>
      </c>
      <c r="E109" s="228">
        <v>15.941082983299999</v>
      </c>
      <c r="F109" s="228">
        <v>5.0314542384000003</v>
      </c>
      <c r="G109" s="228">
        <v>0.83666406419999995</v>
      </c>
      <c r="H109" s="228">
        <v>-1.7703819264</v>
      </c>
      <c r="I109" s="228">
        <v>3.6516358246</v>
      </c>
      <c r="J109" s="228">
        <v>3.7011815178999998</v>
      </c>
      <c r="K109" s="228">
        <v>0.95657122839999997</v>
      </c>
      <c r="L109" s="228">
        <v>2.5465623035</v>
      </c>
      <c r="M109" s="228">
        <v>0.95780782529999997</v>
      </c>
      <c r="N109" s="228">
        <v>-1.4764861723</v>
      </c>
      <c r="O109" s="228">
        <v>-0.62208566389999997</v>
      </c>
      <c r="P109" s="228">
        <v>-4.9581770063999997</v>
      </c>
      <c r="Q109" s="228">
        <v>-3.6373810856</v>
      </c>
      <c r="R109" s="228">
        <v>-1.0838574647000001</v>
      </c>
      <c r="S109" s="228">
        <v>0.92971607730000005</v>
      </c>
      <c r="T109" s="228">
        <v>5.0200174453999997</v>
      </c>
      <c r="U109" s="228">
        <v>2.3583688218000001</v>
      </c>
      <c r="V109" s="228">
        <v>0.69522411260000005</v>
      </c>
      <c r="W109" s="208" t="s">
        <v>292</v>
      </c>
    </row>
    <row r="110" spans="1:23" ht="11.1" customHeight="1">
      <c r="A110" s="207" t="s">
        <v>293</v>
      </c>
      <c r="B110" s="219" t="s">
        <v>615</v>
      </c>
      <c r="C110" s="228" t="s">
        <v>39</v>
      </c>
      <c r="D110" s="228">
        <v>0.1642485628</v>
      </c>
      <c r="E110" s="228">
        <v>1.2493655565999999</v>
      </c>
      <c r="F110" s="228">
        <v>-0.66324759960000002</v>
      </c>
      <c r="G110" s="228">
        <v>4.4679942548999998</v>
      </c>
      <c r="H110" s="228">
        <v>1.4454518430000001</v>
      </c>
      <c r="I110" s="228">
        <v>8.0949415772000002</v>
      </c>
      <c r="J110" s="228">
        <v>0.91830165019999999</v>
      </c>
      <c r="K110" s="228">
        <v>1.2591498219999999</v>
      </c>
      <c r="L110" s="228">
        <v>2.2913419770000001</v>
      </c>
      <c r="M110" s="228">
        <v>2.0422717842</v>
      </c>
      <c r="N110" s="228">
        <v>6.2583391575</v>
      </c>
      <c r="O110" s="228">
        <v>6</v>
      </c>
      <c r="P110" s="228">
        <v>2.7355895718999999</v>
      </c>
      <c r="Q110" s="228">
        <v>-2.1196020799999999</v>
      </c>
      <c r="R110" s="228">
        <v>-1.6819787986000001</v>
      </c>
      <c r="S110" s="228">
        <v>0.67590888169999996</v>
      </c>
      <c r="T110" s="228">
        <v>2.4648604604000002</v>
      </c>
      <c r="U110" s="228">
        <v>3.2857885315000002</v>
      </c>
      <c r="V110" s="228">
        <v>4.1604370328</v>
      </c>
      <c r="W110" s="208" t="s">
        <v>293</v>
      </c>
    </row>
    <row r="111" spans="1:23" ht="11.1" customHeight="1">
      <c r="A111" s="211" t="s">
        <v>294</v>
      </c>
      <c r="B111" s="217" t="s">
        <v>616</v>
      </c>
      <c r="C111" s="228" t="s">
        <v>39</v>
      </c>
      <c r="D111" s="228">
        <v>-1.6093229744999999</v>
      </c>
      <c r="E111" s="228">
        <v>0.4101933036</v>
      </c>
      <c r="F111" s="228">
        <v>-1.4400245111000001</v>
      </c>
      <c r="G111" s="228">
        <v>6.1654836537</v>
      </c>
      <c r="H111" s="228">
        <v>1.5958225561999999</v>
      </c>
      <c r="I111" s="228">
        <v>8.4974541261999992</v>
      </c>
      <c r="J111" s="228">
        <v>0.66409881790000003</v>
      </c>
      <c r="K111" s="228">
        <v>0.49698728939999998</v>
      </c>
      <c r="L111" s="228">
        <v>2.6345733041999999</v>
      </c>
      <c r="M111" s="228">
        <v>1.4113934846</v>
      </c>
      <c r="N111" s="228">
        <v>8.9055207501000009</v>
      </c>
      <c r="O111" s="228">
        <v>6.7637425516</v>
      </c>
      <c r="P111" s="228">
        <v>3.6369252151999998</v>
      </c>
      <c r="Q111" s="228">
        <v>-2.2675408411000002</v>
      </c>
      <c r="R111" s="228">
        <v>-2.1625140129</v>
      </c>
      <c r="S111" s="228">
        <v>0.49159120309999998</v>
      </c>
      <c r="T111" s="228">
        <v>1.4677942107999999</v>
      </c>
      <c r="U111" s="228">
        <v>2.4906415626</v>
      </c>
      <c r="V111" s="228">
        <v>3.4226575494000002</v>
      </c>
      <c r="W111" s="212" t="s">
        <v>294</v>
      </c>
    </row>
    <row r="112" spans="1:23" ht="11.1" customHeight="1">
      <c r="A112" s="207">
        <v>72</v>
      </c>
      <c r="B112" s="217" t="s">
        <v>484</v>
      </c>
      <c r="C112" s="228" t="s">
        <v>39</v>
      </c>
      <c r="D112" s="228">
        <v>3.5829741379</v>
      </c>
      <c r="E112" s="228">
        <v>5.8517555266999999</v>
      </c>
      <c r="F112" s="228">
        <v>0.34398034399999999</v>
      </c>
      <c r="G112" s="228">
        <v>-0.41625856999999999</v>
      </c>
      <c r="H112" s="228">
        <v>0.73764445540000001</v>
      </c>
      <c r="I112" s="228">
        <v>3.0510129362999998</v>
      </c>
      <c r="J112" s="228">
        <v>2.3685457129</v>
      </c>
      <c r="K112" s="228">
        <v>4.3961129107000003</v>
      </c>
      <c r="L112" s="228">
        <v>0.82003546100000002</v>
      </c>
      <c r="M112" s="228">
        <v>6.8146845460999996</v>
      </c>
      <c r="N112" s="228">
        <v>-0.61741098989999998</v>
      </c>
      <c r="O112" s="228">
        <v>5.9673366834000001</v>
      </c>
      <c r="P112" s="228">
        <v>5.5498032719000001</v>
      </c>
      <c r="Q112" s="228">
        <v>3.0447761193999998</v>
      </c>
      <c r="R112" s="228">
        <v>4.9105367793000001</v>
      </c>
      <c r="S112" s="228">
        <v>6.1845485081999998</v>
      </c>
      <c r="T112" s="228">
        <v>7.8673729645000003</v>
      </c>
      <c r="U112" s="228">
        <v>7.9181151023999998</v>
      </c>
      <c r="V112" s="228">
        <v>7.9969679742000004</v>
      </c>
      <c r="W112" s="208">
        <v>72</v>
      </c>
    </row>
    <row r="113" spans="1:23" ht="11.1" customHeight="1">
      <c r="A113" s="211" t="s">
        <v>295</v>
      </c>
      <c r="B113" s="217" t="s">
        <v>485</v>
      </c>
      <c r="C113" s="228" t="s">
        <v>39</v>
      </c>
      <c r="D113" s="228">
        <v>11.192930780599999</v>
      </c>
      <c r="E113" s="228">
        <v>0.66225165559999999</v>
      </c>
      <c r="F113" s="228">
        <v>4.2105263158000001</v>
      </c>
      <c r="G113" s="228">
        <v>-0.9259259259</v>
      </c>
      <c r="H113" s="228">
        <v>1.3593882752999999</v>
      </c>
      <c r="I113" s="228">
        <v>13.2439228835</v>
      </c>
      <c r="J113" s="228">
        <v>0.77720207249999995</v>
      </c>
      <c r="K113" s="228">
        <v>2.6441424899000001</v>
      </c>
      <c r="L113" s="228">
        <v>1.8604651163000001</v>
      </c>
      <c r="M113" s="228">
        <v>-0.38637161920000002</v>
      </c>
      <c r="N113" s="228">
        <v>-4.1607898449</v>
      </c>
      <c r="O113" s="228">
        <v>-1.1554230339</v>
      </c>
      <c r="P113" s="228">
        <v>-10.8535688006</v>
      </c>
      <c r="Q113" s="228">
        <v>-10.0654069767</v>
      </c>
      <c r="R113" s="228">
        <v>-9.0638930162999998</v>
      </c>
      <c r="S113" s="228">
        <v>-7.9562594268</v>
      </c>
      <c r="T113" s="228">
        <v>2.1460998762000001</v>
      </c>
      <c r="U113" s="228">
        <v>2.2626262626</v>
      </c>
      <c r="V113" s="228">
        <v>4.0441176471000002</v>
      </c>
      <c r="W113" s="212" t="s">
        <v>295</v>
      </c>
    </row>
    <row r="114" spans="1:23" ht="11.1" customHeight="1">
      <c r="A114" s="207" t="s">
        <v>296</v>
      </c>
      <c r="B114" s="219" t="s">
        <v>617</v>
      </c>
      <c r="C114" s="228" t="s">
        <v>39</v>
      </c>
      <c r="D114" s="228">
        <v>-15.822559156300001</v>
      </c>
      <c r="E114" s="228">
        <v>24.329565973400001</v>
      </c>
      <c r="F114" s="228">
        <v>7.6793430513000001</v>
      </c>
      <c r="G114" s="228">
        <v>-0.72099373919999998</v>
      </c>
      <c r="H114" s="228">
        <v>-3.2219110075000001</v>
      </c>
      <c r="I114" s="228">
        <v>1.5493397109</v>
      </c>
      <c r="J114" s="228">
        <v>5.1027373881999996</v>
      </c>
      <c r="K114" s="228">
        <v>0.81024908259999995</v>
      </c>
      <c r="L114" s="228">
        <v>2.6705323346999998</v>
      </c>
      <c r="M114" s="228">
        <v>0.43298872030000002</v>
      </c>
      <c r="N114" s="228">
        <v>-5.2796825941999996</v>
      </c>
      <c r="O114" s="228">
        <v>-4.2645603796999998</v>
      </c>
      <c r="P114" s="228">
        <v>-9.2019987137000001</v>
      </c>
      <c r="Q114" s="228">
        <v>-4.5161501456000002</v>
      </c>
      <c r="R114" s="228">
        <v>-0.7207578254</v>
      </c>
      <c r="S114" s="228">
        <v>1.0842909193000001</v>
      </c>
      <c r="T114" s="228">
        <v>6.6147223886999997</v>
      </c>
      <c r="U114" s="228">
        <v>1.8079309045</v>
      </c>
      <c r="V114" s="228">
        <v>-1.3880246144999999</v>
      </c>
      <c r="W114" s="208" t="s">
        <v>296</v>
      </c>
    </row>
    <row r="115" spans="1:23" ht="21.95" customHeight="1">
      <c r="A115" s="225" t="s">
        <v>297</v>
      </c>
      <c r="B115" s="217" t="s">
        <v>620</v>
      </c>
      <c r="C115" s="223" t="s">
        <v>39</v>
      </c>
      <c r="D115" s="223">
        <v>-30.2960588346</v>
      </c>
      <c r="E115" s="223">
        <v>47.148576993799999</v>
      </c>
      <c r="F115" s="223">
        <v>16.712016472999998</v>
      </c>
      <c r="G115" s="223">
        <v>-1.9281056047</v>
      </c>
      <c r="H115" s="223">
        <v>-5.6538918692999998</v>
      </c>
      <c r="I115" s="223">
        <v>2.5264734925000001</v>
      </c>
      <c r="J115" s="223">
        <v>5.7586928364999999</v>
      </c>
      <c r="K115" s="223">
        <v>1.3911132046000001</v>
      </c>
      <c r="L115" s="223">
        <v>1.0189544102999999</v>
      </c>
      <c r="M115" s="223">
        <v>-3.5717570591999999</v>
      </c>
      <c r="N115" s="223">
        <v>-13.0897876129</v>
      </c>
      <c r="O115" s="223">
        <v>-8.4960793017</v>
      </c>
      <c r="P115" s="223">
        <v>-15.2954088165</v>
      </c>
      <c r="Q115" s="223">
        <v>-6.9635888439000002</v>
      </c>
      <c r="R115" s="223">
        <v>7.7321580500000001E-2</v>
      </c>
      <c r="S115" s="223">
        <v>6.3422127006000002</v>
      </c>
      <c r="T115" s="223">
        <v>15.483285825299999</v>
      </c>
      <c r="U115" s="223">
        <v>4.787193104</v>
      </c>
      <c r="V115" s="223">
        <v>-1.4138916789</v>
      </c>
      <c r="W115" s="226" t="s">
        <v>297</v>
      </c>
    </row>
    <row r="116" spans="1:23" ht="21.95" customHeight="1">
      <c r="A116" s="207" t="s">
        <v>298</v>
      </c>
      <c r="B116" s="220" t="s">
        <v>618</v>
      </c>
      <c r="C116" s="228" t="s">
        <v>39</v>
      </c>
      <c r="D116" s="228">
        <v>2.1824051144999999</v>
      </c>
      <c r="E116" s="228">
        <v>1.6722063863000001</v>
      </c>
      <c r="F116" s="228">
        <v>0.64624197890000001</v>
      </c>
      <c r="G116" s="228">
        <v>0.75371704689999997</v>
      </c>
      <c r="H116" s="228">
        <v>0.61283561230000005</v>
      </c>
      <c r="I116" s="228">
        <v>1.2420142058000001</v>
      </c>
      <c r="J116" s="228">
        <v>0.44926314960000002</v>
      </c>
      <c r="K116" s="228">
        <v>1.7236586044</v>
      </c>
      <c r="L116" s="228">
        <v>1.8565133797</v>
      </c>
      <c r="M116" s="228">
        <v>-0.39588580039999999</v>
      </c>
      <c r="N116" s="228">
        <v>0.29537699560000003</v>
      </c>
      <c r="O116" s="228">
        <v>0.63910215770000001</v>
      </c>
      <c r="P116" s="228">
        <v>0.55367332800000002</v>
      </c>
      <c r="Q116" s="228">
        <v>1.1136367888000001</v>
      </c>
      <c r="R116" s="228">
        <v>1.4796576277</v>
      </c>
      <c r="S116" s="228">
        <v>0.90100599120000002</v>
      </c>
      <c r="T116" s="228">
        <v>1.3318087669000001</v>
      </c>
      <c r="U116" s="228">
        <v>1.3562458079999999</v>
      </c>
      <c r="V116" s="228">
        <v>1.2877354364</v>
      </c>
      <c r="W116" s="208" t="s">
        <v>298</v>
      </c>
    </row>
    <row r="117" spans="1:23" ht="11.1" customHeight="1">
      <c r="A117" s="207" t="s">
        <v>299</v>
      </c>
      <c r="B117" s="216" t="s">
        <v>486</v>
      </c>
      <c r="C117" s="228" t="s">
        <v>39</v>
      </c>
      <c r="D117" s="228">
        <v>2.0136525261</v>
      </c>
      <c r="E117" s="228">
        <v>0.79589934760000003</v>
      </c>
      <c r="F117" s="228">
        <v>-0.41422416179999999</v>
      </c>
      <c r="G117" s="228">
        <v>-0.4029487679</v>
      </c>
      <c r="H117" s="228">
        <v>-0.86136177189999996</v>
      </c>
      <c r="I117" s="228">
        <v>1.3972994321000001</v>
      </c>
      <c r="J117" s="228">
        <v>-2.1458909064</v>
      </c>
      <c r="K117" s="228">
        <v>-0.35253980289999998</v>
      </c>
      <c r="L117" s="228">
        <v>-2.3985239852000002</v>
      </c>
      <c r="M117" s="228">
        <v>-1.5746496989000001</v>
      </c>
      <c r="N117" s="228">
        <v>-0.25938025939999998</v>
      </c>
      <c r="O117" s="228">
        <v>1.0265796594000001</v>
      </c>
      <c r="P117" s="228">
        <v>0.92706554969999999</v>
      </c>
      <c r="Q117" s="228">
        <v>1.0287580157</v>
      </c>
      <c r="R117" s="228">
        <v>1.8348623852999999</v>
      </c>
      <c r="S117" s="228">
        <v>1.6522252854999999</v>
      </c>
      <c r="T117" s="228">
        <v>1.7997285654999999</v>
      </c>
      <c r="U117" s="228">
        <v>1.6471641907000001</v>
      </c>
      <c r="V117" s="228">
        <v>1.3107528128999999</v>
      </c>
      <c r="W117" s="208" t="s">
        <v>299</v>
      </c>
    </row>
    <row r="118" spans="1:23" ht="11.1" customHeight="1">
      <c r="A118" s="207" t="s">
        <v>300</v>
      </c>
      <c r="B118" s="217" t="s">
        <v>619</v>
      </c>
      <c r="C118" s="228" t="s">
        <v>39</v>
      </c>
      <c r="D118" s="228">
        <v>2.5928792569999999</v>
      </c>
      <c r="E118" s="228">
        <v>1.0436313341000001</v>
      </c>
      <c r="F118" s="228">
        <v>0.41562966649999999</v>
      </c>
      <c r="G118" s="228">
        <v>0.43125882970000001</v>
      </c>
      <c r="H118" s="228">
        <v>-0.81932824950000005</v>
      </c>
      <c r="I118" s="228">
        <v>1.5899873099999999</v>
      </c>
      <c r="J118" s="228">
        <v>-2.2068188497999999</v>
      </c>
      <c r="K118" s="228">
        <v>0.4708593183</v>
      </c>
      <c r="L118" s="228">
        <v>-3.1260127134000002</v>
      </c>
      <c r="M118" s="228">
        <v>0.2496075757</v>
      </c>
      <c r="N118" s="228">
        <v>0.31059089280000002</v>
      </c>
      <c r="O118" s="228">
        <v>2.0159110219</v>
      </c>
      <c r="P118" s="228">
        <v>1.7093579672000001</v>
      </c>
      <c r="Q118" s="228">
        <v>1.6919530914000001</v>
      </c>
      <c r="R118" s="228">
        <v>2.2861338261999999</v>
      </c>
      <c r="S118" s="228">
        <v>1.8625075712000001</v>
      </c>
      <c r="T118" s="228">
        <v>1.8844189498999999</v>
      </c>
      <c r="U118" s="228">
        <v>1.5965528407</v>
      </c>
      <c r="V118" s="228">
        <v>1.4900252463000001</v>
      </c>
      <c r="W118" s="199" t="s">
        <v>300</v>
      </c>
    </row>
    <row r="119" spans="1:23" ht="11.1" customHeight="1">
      <c r="A119" s="207" t="s">
        <v>301</v>
      </c>
      <c r="B119" s="219" t="s">
        <v>487</v>
      </c>
      <c r="C119" s="228" t="s">
        <v>39</v>
      </c>
      <c r="D119" s="228">
        <v>-1.5441518804000001</v>
      </c>
      <c r="E119" s="228">
        <v>-2.8766583475999998</v>
      </c>
      <c r="F119" s="228">
        <v>-5.0500405733999996</v>
      </c>
      <c r="G119" s="228">
        <v>-3.1963080078999999</v>
      </c>
      <c r="H119" s="228">
        <v>-0.82104705570000003</v>
      </c>
      <c r="I119" s="228">
        <v>-1.0622514984</v>
      </c>
      <c r="J119" s="228">
        <v>-2.2852687139999999</v>
      </c>
      <c r="K119" s="228">
        <v>0.78570990119999995</v>
      </c>
      <c r="L119" s="228">
        <v>5.6093550155000003</v>
      </c>
      <c r="M119" s="228">
        <v>-5.9803921568999998</v>
      </c>
      <c r="N119" s="228">
        <v>0.95381218180000005</v>
      </c>
      <c r="O119" s="228">
        <v>1.3467196456999999</v>
      </c>
      <c r="P119" s="228">
        <v>1.2698605584</v>
      </c>
      <c r="Q119" s="228">
        <v>1.3721135416000001</v>
      </c>
      <c r="R119" s="228">
        <v>1.7830654194</v>
      </c>
      <c r="S119" s="228">
        <v>0.53571963010000001</v>
      </c>
      <c r="T119" s="228">
        <v>0.8219589021</v>
      </c>
      <c r="U119" s="228">
        <v>1.4885954382</v>
      </c>
      <c r="V119" s="228">
        <v>2.0998155969000001</v>
      </c>
      <c r="W119" s="208" t="s">
        <v>301</v>
      </c>
    </row>
    <row r="120" spans="1:23" ht="11.1" customHeight="1">
      <c r="A120" s="207" t="s">
        <v>302</v>
      </c>
      <c r="B120" s="219" t="s">
        <v>488</v>
      </c>
      <c r="C120" s="228" t="s">
        <v>39</v>
      </c>
      <c r="D120" s="228">
        <v>3.7281455280000002</v>
      </c>
      <c r="E120" s="228">
        <v>3.8172624440999998</v>
      </c>
      <c r="F120" s="228">
        <v>3.1607496457000002</v>
      </c>
      <c r="G120" s="228">
        <v>2.5817602911000002</v>
      </c>
      <c r="H120" s="228">
        <v>1.7461401346000001</v>
      </c>
      <c r="I120" s="228">
        <v>1.8469128054999999</v>
      </c>
      <c r="J120" s="228">
        <v>2.4270224474000002</v>
      </c>
      <c r="K120" s="228">
        <v>2.8942157461</v>
      </c>
      <c r="L120" s="228">
        <v>2.6723290919</v>
      </c>
      <c r="M120" s="228">
        <v>1.614178833</v>
      </c>
      <c r="N120" s="228">
        <v>0.3463493225</v>
      </c>
      <c r="O120" s="228">
        <v>0.30912258520000002</v>
      </c>
      <c r="P120" s="228">
        <v>0.2249317448</v>
      </c>
      <c r="Q120" s="228">
        <v>1.0815007264000001</v>
      </c>
      <c r="R120" s="228">
        <v>1.2641215277</v>
      </c>
      <c r="S120" s="228">
        <v>0.70164382930000002</v>
      </c>
      <c r="T120" s="228">
        <v>1.2792335432999999</v>
      </c>
      <c r="U120" s="228">
        <v>1.2090886969000001</v>
      </c>
      <c r="V120" s="228">
        <v>1.0716317167</v>
      </c>
      <c r="W120" s="208" t="s">
        <v>302</v>
      </c>
    </row>
    <row r="121" spans="1:23" ht="11.1" customHeight="1">
      <c r="A121" s="207">
        <v>86</v>
      </c>
      <c r="B121" s="217" t="s">
        <v>489</v>
      </c>
      <c r="C121" s="228" t="s">
        <v>39</v>
      </c>
      <c r="D121" s="228">
        <v>1.8590904757</v>
      </c>
      <c r="E121" s="228">
        <v>2.3792587046000002</v>
      </c>
      <c r="F121" s="228">
        <v>2.2288859227</v>
      </c>
      <c r="G121" s="228">
        <v>2.6900375604</v>
      </c>
      <c r="H121" s="228">
        <v>1.6476817501000001</v>
      </c>
      <c r="I121" s="228">
        <v>1.2131596983999999</v>
      </c>
      <c r="J121" s="228">
        <v>1.3848445859</v>
      </c>
      <c r="K121" s="228">
        <v>1.2607287179</v>
      </c>
      <c r="L121" s="228">
        <v>1.6259626325000001</v>
      </c>
      <c r="M121" s="228">
        <v>1.1326204422999999</v>
      </c>
      <c r="N121" s="228">
        <v>0.43000401119999998</v>
      </c>
      <c r="O121" s="228">
        <v>1.5929034719999999</v>
      </c>
      <c r="P121" s="228">
        <v>1.362772195</v>
      </c>
      <c r="Q121" s="228">
        <v>1.1428482091000001</v>
      </c>
      <c r="R121" s="228">
        <v>1.1975393455000001</v>
      </c>
      <c r="S121" s="228">
        <v>1.0030357086999999</v>
      </c>
      <c r="T121" s="228">
        <v>1.4027677080000001</v>
      </c>
      <c r="U121" s="228">
        <v>1.6044764584</v>
      </c>
      <c r="V121" s="228">
        <v>1.2419964513999999</v>
      </c>
      <c r="W121" s="208">
        <v>86</v>
      </c>
    </row>
    <row r="122" spans="1:23" ht="11.1" customHeight="1">
      <c r="A122" s="211" t="s">
        <v>303</v>
      </c>
      <c r="B122" s="217" t="s">
        <v>490</v>
      </c>
      <c r="C122" s="228" t="s">
        <v>39</v>
      </c>
      <c r="D122" s="228">
        <v>5.8359316203000002</v>
      </c>
      <c r="E122" s="228">
        <v>5.3780044291999998</v>
      </c>
      <c r="F122" s="228">
        <v>4.143369452</v>
      </c>
      <c r="G122" s="228">
        <v>2.4696843468999998</v>
      </c>
      <c r="H122" s="228">
        <v>1.8482718748</v>
      </c>
      <c r="I122" s="228">
        <v>2.5030156815</v>
      </c>
      <c r="J122" s="228">
        <v>3.4923766505999998</v>
      </c>
      <c r="K122" s="228">
        <v>4.5300245815000002</v>
      </c>
      <c r="L122" s="228">
        <v>3.6874100144000002</v>
      </c>
      <c r="M122" s="228">
        <v>2.0720512226999999</v>
      </c>
      <c r="N122" s="228">
        <v>0.26754134039999999</v>
      </c>
      <c r="O122" s="228">
        <v>-0.89945822980000001</v>
      </c>
      <c r="P122" s="228">
        <v>-0.84872239390000004</v>
      </c>
      <c r="Q122" s="228">
        <v>1.0221671153</v>
      </c>
      <c r="R122" s="228">
        <v>1.3285772585</v>
      </c>
      <c r="S122" s="228">
        <v>0.41077064800000002</v>
      </c>
      <c r="T122" s="228">
        <v>1.1600681141</v>
      </c>
      <c r="U122" s="228">
        <v>0.82622361919999998</v>
      </c>
      <c r="V122" s="228">
        <v>0.90692124110000005</v>
      </c>
      <c r="W122" s="212" t="s">
        <v>303</v>
      </c>
    </row>
    <row r="123" spans="1:23" ht="21.95" customHeight="1">
      <c r="A123" s="207" t="s">
        <v>304</v>
      </c>
      <c r="B123" s="220" t="s">
        <v>604</v>
      </c>
      <c r="C123" s="228" t="s">
        <v>39</v>
      </c>
      <c r="D123" s="228">
        <v>-1.7679451261000001</v>
      </c>
      <c r="E123" s="228">
        <v>-1.3309729871</v>
      </c>
      <c r="F123" s="228">
        <v>-2.1396770549999999</v>
      </c>
      <c r="G123" s="228">
        <v>1.0456983770999999</v>
      </c>
      <c r="H123" s="228">
        <v>-2.1974329681999998</v>
      </c>
      <c r="I123" s="228">
        <v>-1.4635151848000001</v>
      </c>
      <c r="J123" s="228">
        <v>-0.81932919599999998</v>
      </c>
      <c r="K123" s="228">
        <v>1.7049249480999999</v>
      </c>
      <c r="L123" s="228">
        <v>0.41130927690000002</v>
      </c>
      <c r="M123" s="228">
        <v>1.7211111500000001E-2</v>
      </c>
      <c r="N123" s="228">
        <v>0.29253854629999998</v>
      </c>
      <c r="O123" s="228">
        <v>-0.10762020479999999</v>
      </c>
      <c r="P123" s="228">
        <v>-2.2408290724</v>
      </c>
      <c r="Q123" s="228">
        <v>-1.6691749896999999</v>
      </c>
      <c r="R123" s="228">
        <v>-2.199910907</v>
      </c>
      <c r="S123" s="228">
        <v>-2.1755751719999998</v>
      </c>
      <c r="T123" s="228">
        <v>-1.0881774782</v>
      </c>
      <c r="U123" s="228">
        <v>-0.94963127869999997</v>
      </c>
      <c r="V123" s="228">
        <v>-1.3068918398</v>
      </c>
      <c r="W123" s="208" t="s">
        <v>304</v>
      </c>
    </row>
    <row r="124" spans="1:23" ht="11.1" customHeight="1">
      <c r="A124" s="207" t="s">
        <v>305</v>
      </c>
      <c r="B124" s="219" t="s">
        <v>491</v>
      </c>
      <c r="C124" s="228" t="s">
        <v>39</v>
      </c>
      <c r="D124" s="228">
        <v>3.5209053757</v>
      </c>
      <c r="E124" s="228">
        <v>1.2754327361</v>
      </c>
      <c r="F124" s="228">
        <v>1.6341829084999999</v>
      </c>
      <c r="G124" s="228">
        <v>3.6583566898000002</v>
      </c>
      <c r="H124" s="228">
        <v>-2.7750106731000002</v>
      </c>
      <c r="I124" s="228">
        <v>2.2394613582999998</v>
      </c>
      <c r="J124" s="228">
        <v>1.1309949893</v>
      </c>
      <c r="K124" s="228">
        <v>3.3833522083999998</v>
      </c>
      <c r="L124" s="228">
        <v>2.0950294399999998</v>
      </c>
      <c r="M124" s="228">
        <v>3.0713519313000002</v>
      </c>
      <c r="N124" s="228">
        <v>-0.33832140529999999</v>
      </c>
      <c r="O124" s="228">
        <v>1.1500401176999999</v>
      </c>
      <c r="P124" s="228">
        <v>-1.9323671497999999</v>
      </c>
      <c r="Q124" s="228">
        <v>-2.4932527953000001</v>
      </c>
      <c r="R124" s="228">
        <v>-3.9813253792999999</v>
      </c>
      <c r="S124" s="228">
        <v>-5.0105764146</v>
      </c>
      <c r="T124" s="228">
        <v>-3.2352549594000002</v>
      </c>
      <c r="U124" s="228">
        <v>-2.2933965993999998</v>
      </c>
      <c r="V124" s="228">
        <v>-0.5942733657</v>
      </c>
      <c r="W124" s="208" t="s">
        <v>305</v>
      </c>
    </row>
    <row r="125" spans="1:23" ht="11.1" customHeight="1">
      <c r="A125" s="207" t="s">
        <v>306</v>
      </c>
      <c r="B125" s="219" t="s">
        <v>621</v>
      </c>
      <c r="C125" s="228" t="s">
        <v>39</v>
      </c>
      <c r="D125" s="228">
        <v>-3.2445480953999999</v>
      </c>
      <c r="E125" s="228">
        <v>-1.9705683356000001</v>
      </c>
      <c r="F125" s="228">
        <v>-3.2956604262</v>
      </c>
      <c r="G125" s="228">
        <v>0.16058524399999999</v>
      </c>
      <c r="H125" s="228">
        <v>-2.0753540572000002</v>
      </c>
      <c r="I125" s="228">
        <v>-2.701473531</v>
      </c>
      <c r="J125" s="228">
        <v>-1.5191175096</v>
      </c>
      <c r="K125" s="228">
        <v>1.1533532678</v>
      </c>
      <c r="L125" s="228">
        <v>-0.32376126129999999</v>
      </c>
      <c r="M125" s="228">
        <v>-1.1344913619000001</v>
      </c>
      <c r="N125" s="228">
        <v>0.46186077520000002</v>
      </c>
      <c r="O125" s="228">
        <v>-0.5678564612</v>
      </c>
      <c r="P125" s="228">
        <v>-2.3129058249000001</v>
      </c>
      <c r="Q125" s="228">
        <v>-1.2629379925999999</v>
      </c>
      <c r="R125" s="228">
        <v>-1.516803337</v>
      </c>
      <c r="S125" s="228">
        <v>-1.0702116427999999</v>
      </c>
      <c r="T125" s="228">
        <v>-0.24744068699999999</v>
      </c>
      <c r="U125" s="228">
        <v>-0.38468936329999998</v>
      </c>
      <c r="V125" s="228">
        <v>-1.5112865187</v>
      </c>
      <c r="W125" s="208" t="s">
        <v>306</v>
      </c>
    </row>
    <row r="126" spans="1:23" ht="21.95" customHeight="1">
      <c r="A126" s="207" t="s">
        <v>307</v>
      </c>
      <c r="B126" s="219" t="s">
        <v>605</v>
      </c>
      <c r="C126" s="228" t="s">
        <v>39</v>
      </c>
      <c r="D126" s="228" t="s">
        <v>39</v>
      </c>
      <c r="E126" s="228" t="s">
        <v>310</v>
      </c>
      <c r="F126" s="228">
        <v>4.4715447154000003</v>
      </c>
      <c r="G126" s="228">
        <v>9.3385214007999995</v>
      </c>
      <c r="H126" s="228">
        <v>2.4911032028000002</v>
      </c>
      <c r="I126" s="228">
        <v>5.2083333332999997</v>
      </c>
      <c r="J126" s="228">
        <v>3.6303630362999999</v>
      </c>
      <c r="K126" s="228">
        <v>0.95541401270000004</v>
      </c>
      <c r="L126" s="228">
        <v>11.0410094637</v>
      </c>
      <c r="M126" s="228">
        <v>4.8295454544999998</v>
      </c>
      <c r="N126" s="228">
        <v>3.7940379404</v>
      </c>
      <c r="O126" s="228">
        <v>0.53908355799999996</v>
      </c>
      <c r="P126" s="228">
        <v>-4.4386422977000004</v>
      </c>
      <c r="Q126" s="228">
        <v>-7.1246819337999998</v>
      </c>
      <c r="R126" s="228">
        <v>-4</v>
      </c>
      <c r="S126" s="228">
        <v>-6.4343163538999999</v>
      </c>
      <c r="T126" s="228">
        <v>-4.3715846994999996</v>
      </c>
      <c r="U126" s="228">
        <v>-5.2054794520999996</v>
      </c>
      <c r="V126" s="228">
        <v>-4.1666666667000003</v>
      </c>
      <c r="W126" s="208" t="s">
        <v>307</v>
      </c>
    </row>
    <row r="127" spans="1:23" ht="11.1" customHeight="1">
      <c r="A127" s="207" t="s">
        <v>308</v>
      </c>
      <c r="B127" s="219" t="s">
        <v>492</v>
      </c>
      <c r="C127" s="228" t="s">
        <v>39</v>
      </c>
      <c r="D127" s="228" t="s">
        <v>39</v>
      </c>
      <c r="E127" s="228">
        <v>-100</v>
      </c>
      <c r="F127" s="228" t="s">
        <v>309</v>
      </c>
      <c r="G127" s="228" t="s">
        <v>309</v>
      </c>
      <c r="H127" s="228" t="s">
        <v>309</v>
      </c>
      <c r="I127" s="228" t="s">
        <v>309</v>
      </c>
      <c r="J127" s="228" t="s">
        <v>309</v>
      </c>
      <c r="K127" s="228" t="s">
        <v>309</v>
      </c>
      <c r="L127" s="228" t="s">
        <v>309</v>
      </c>
      <c r="M127" s="228" t="s">
        <v>309</v>
      </c>
      <c r="N127" s="228" t="s">
        <v>309</v>
      </c>
      <c r="O127" s="228" t="s">
        <v>309</v>
      </c>
      <c r="P127" s="228" t="s">
        <v>309</v>
      </c>
      <c r="Q127" s="228" t="s">
        <v>309</v>
      </c>
      <c r="R127" s="228" t="s">
        <v>309</v>
      </c>
      <c r="S127" s="228" t="s">
        <v>309</v>
      </c>
      <c r="T127" s="228" t="s">
        <v>309</v>
      </c>
      <c r="U127" s="228" t="s">
        <v>309</v>
      </c>
      <c r="V127" s="228" t="s">
        <v>309</v>
      </c>
      <c r="W127" s="208" t="s">
        <v>308</v>
      </c>
    </row>
    <row r="128" spans="1:23" s="193" customFormat="1" ht="18" customHeight="1">
      <c r="A128" s="167"/>
      <c r="B128" s="151" t="s">
        <v>462</v>
      </c>
      <c r="C128" s="229">
        <v>1.6621741205</v>
      </c>
      <c r="D128" s="229">
        <v>-1.8251824914999999</v>
      </c>
      <c r="E128" s="229">
        <v>2.0742774345999999</v>
      </c>
      <c r="F128" s="229">
        <v>1.8265382358</v>
      </c>
      <c r="G128" s="229">
        <v>1.3754321973000001</v>
      </c>
      <c r="H128" s="229">
        <v>3.5412000499999999E-2</v>
      </c>
      <c r="I128" s="229">
        <v>1.0566869459999999</v>
      </c>
      <c r="J128" s="229">
        <v>0.49808105829999999</v>
      </c>
      <c r="K128" s="229">
        <v>0.92418502530000002</v>
      </c>
      <c r="L128" s="229">
        <v>1.0543723365</v>
      </c>
      <c r="M128" s="229">
        <v>0.53122754849999998</v>
      </c>
      <c r="N128" s="229">
        <v>-0.15099499120000001</v>
      </c>
      <c r="O128" s="229">
        <v>-0.47521607519999998</v>
      </c>
      <c r="P128" s="229">
        <v>-1.6102737428</v>
      </c>
      <c r="Q128" s="229">
        <v>-1.3162829761999999</v>
      </c>
      <c r="R128" s="229">
        <v>-0.77208506489999995</v>
      </c>
      <c r="S128" s="229">
        <v>-0.73986438320000003</v>
      </c>
      <c r="T128" s="229">
        <v>0.55834031100000003</v>
      </c>
      <c r="U128" s="229">
        <v>0.56262032790000005</v>
      </c>
      <c r="V128" s="229">
        <v>0.58247292839999998</v>
      </c>
      <c r="W128" s="168"/>
    </row>
    <row r="129" spans="1:42" s="193" customFormat="1" ht="7.5" customHeight="1">
      <c r="A129" s="171"/>
      <c r="B129" s="171"/>
      <c r="C129" s="200"/>
      <c r="D129" s="200"/>
      <c r="E129" s="200"/>
      <c r="F129" s="200"/>
      <c r="G129" s="200"/>
      <c r="H129" s="200"/>
      <c r="I129" s="200"/>
      <c r="J129" s="200"/>
      <c r="K129" s="200"/>
      <c r="L129" s="200"/>
      <c r="M129" s="200"/>
      <c r="N129" s="200"/>
      <c r="O129" s="200"/>
      <c r="P129" s="200"/>
      <c r="Q129" s="200"/>
      <c r="R129" s="200"/>
      <c r="S129" s="200"/>
      <c r="T129" s="200"/>
      <c r="U129" s="200"/>
      <c r="V129" s="200"/>
      <c r="W129" s="173"/>
    </row>
    <row r="130" spans="1:42" s="193" customFormat="1" ht="12.75" customHeight="1">
      <c r="A130" s="227" t="s">
        <v>575</v>
      </c>
      <c r="B130" s="171"/>
      <c r="C130" s="200"/>
      <c r="D130" s="200"/>
      <c r="E130" s="200"/>
      <c r="F130" s="200"/>
      <c r="G130" s="200"/>
      <c r="H130" s="200"/>
      <c r="I130" s="200"/>
      <c r="J130" s="200"/>
      <c r="K130" s="200"/>
      <c r="L130" s="200"/>
      <c r="M130" s="200"/>
      <c r="N130" s="200"/>
      <c r="O130" s="200"/>
      <c r="P130" s="200"/>
      <c r="Q130" s="200"/>
      <c r="R130" s="200"/>
      <c r="S130" s="200"/>
      <c r="T130" s="200"/>
      <c r="U130" s="200"/>
      <c r="V130" s="200"/>
      <c r="W130" s="173"/>
    </row>
    <row r="131" spans="1:42" s="76" customFormat="1" ht="14.25" customHeight="1">
      <c r="A131" s="315" t="s">
        <v>495</v>
      </c>
      <c r="B131" s="315"/>
      <c r="C131" s="315"/>
      <c r="D131" s="315"/>
      <c r="E131" s="315"/>
      <c r="F131" s="315"/>
      <c r="G131" s="315"/>
      <c r="H131" s="315"/>
      <c r="I131" s="315"/>
      <c r="J131" s="315"/>
      <c r="K131" s="315"/>
      <c r="L131" s="315"/>
      <c r="M131" s="316" t="s">
        <v>427</v>
      </c>
      <c r="N131" s="316"/>
      <c r="O131" s="316"/>
      <c r="P131" s="316"/>
      <c r="Q131" s="316"/>
      <c r="R131" s="316"/>
      <c r="S131" s="316"/>
      <c r="T131" s="316"/>
      <c r="U131" s="316"/>
      <c r="V131" s="316"/>
      <c r="W131" s="316"/>
    </row>
    <row r="132" spans="1:42" ht="7.5" customHeight="1">
      <c r="A132" s="194"/>
      <c r="B132" s="206"/>
      <c r="C132" s="206"/>
      <c r="D132" s="206"/>
      <c r="E132" s="206"/>
      <c r="F132" s="206"/>
      <c r="G132" s="206"/>
      <c r="H132" s="206"/>
      <c r="I132" s="206"/>
      <c r="J132" s="206"/>
      <c r="K132" s="206"/>
      <c r="L132" s="206"/>
      <c r="M132" s="206"/>
      <c r="N132" s="206"/>
      <c r="O132" s="206"/>
      <c r="P132" s="206"/>
      <c r="Q132" s="206"/>
      <c r="R132" s="206"/>
      <c r="S132" s="206"/>
      <c r="T132" s="206"/>
      <c r="U132" s="206"/>
      <c r="V132" s="206"/>
    </row>
    <row r="133" spans="1:42" s="140" customFormat="1" ht="33.6" customHeight="1">
      <c r="A133" s="137" t="s">
        <v>461</v>
      </c>
      <c r="B133" s="138" t="s">
        <v>261</v>
      </c>
      <c r="C133" s="189">
        <v>39629</v>
      </c>
      <c r="D133" s="190">
        <v>39994</v>
      </c>
      <c r="E133" s="191">
        <v>40359</v>
      </c>
      <c r="F133" s="190">
        <v>40724</v>
      </c>
      <c r="G133" s="190">
        <v>41090</v>
      </c>
      <c r="H133" s="190">
        <v>41455</v>
      </c>
      <c r="I133" s="191">
        <v>41820</v>
      </c>
      <c r="J133" s="190">
        <v>42185</v>
      </c>
      <c r="K133" s="191">
        <v>42551</v>
      </c>
      <c r="L133" s="191">
        <v>42916</v>
      </c>
      <c r="M133" s="192">
        <v>43281</v>
      </c>
      <c r="N133" s="190">
        <v>43646</v>
      </c>
      <c r="O133" s="191">
        <v>43921</v>
      </c>
      <c r="P133" s="190">
        <v>44012</v>
      </c>
      <c r="Q133" s="190">
        <v>44104</v>
      </c>
      <c r="R133" s="190">
        <v>44196</v>
      </c>
      <c r="S133" s="191">
        <v>44286</v>
      </c>
      <c r="T133" s="190">
        <v>44377</v>
      </c>
      <c r="U133" s="191">
        <v>44469</v>
      </c>
      <c r="V133" s="191">
        <v>44561</v>
      </c>
      <c r="W133" s="146" t="s">
        <v>461</v>
      </c>
    </row>
    <row r="134" spans="1:42" ht="7.5" customHeight="1">
      <c r="A134" s="221"/>
      <c r="B134" s="224"/>
      <c r="C134" s="186"/>
      <c r="D134" s="186"/>
      <c r="E134" s="186"/>
      <c r="F134" s="186"/>
      <c r="G134" s="186"/>
      <c r="H134" s="186"/>
      <c r="I134" s="186"/>
      <c r="J134" s="186"/>
      <c r="K134" s="186"/>
      <c r="L134" s="186"/>
      <c r="M134" s="186"/>
      <c r="N134" s="186"/>
      <c r="O134" s="186"/>
      <c r="P134" s="186"/>
      <c r="Q134" s="186"/>
      <c r="R134" s="186"/>
      <c r="S134" s="186"/>
      <c r="T134" s="186"/>
      <c r="U134" s="186"/>
      <c r="V134" s="231"/>
      <c r="W134" s="230"/>
    </row>
    <row r="135" spans="1:42" s="198" customFormat="1" ht="16.350000000000001" customHeight="1">
      <c r="A135" s="319" t="s">
        <v>496</v>
      </c>
      <c r="B135" s="319"/>
      <c r="C135" s="319"/>
      <c r="D135" s="319"/>
      <c r="E135" s="319"/>
      <c r="F135" s="319"/>
      <c r="G135" s="319"/>
      <c r="H135" s="319"/>
      <c r="I135" s="319"/>
      <c r="J135" s="319"/>
      <c r="K135" s="319"/>
      <c r="L135" s="319"/>
      <c r="M135" s="319" t="s">
        <v>496</v>
      </c>
      <c r="N135" s="319"/>
      <c r="O135" s="319"/>
      <c r="P135" s="319"/>
      <c r="Q135" s="319" t="s">
        <v>311</v>
      </c>
      <c r="R135" s="319"/>
      <c r="S135" s="319"/>
      <c r="T135" s="319"/>
      <c r="U135" s="319"/>
      <c r="V135" s="319"/>
      <c r="W135" s="319"/>
      <c r="X135" s="172"/>
      <c r="Y135" s="172"/>
      <c r="Z135" s="172"/>
      <c r="AA135" s="172"/>
      <c r="AB135" s="172"/>
      <c r="AC135" s="172"/>
      <c r="AD135" s="172"/>
      <c r="AE135" s="172"/>
      <c r="AF135" s="172"/>
      <c r="AG135" s="186"/>
      <c r="AH135" s="186"/>
      <c r="AI135" s="186"/>
      <c r="AJ135" s="186"/>
      <c r="AK135" s="186"/>
      <c r="AL135" s="186"/>
      <c r="AM135" s="186"/>
      <c r="AN135" s="186"/>
      <c r="AO135" s="186"/>
      <c r="AP135" s="186"/>
    </row>
    <row r="136" spans="1:42" ht="11.1" customHeight="1">
      <c r="A136" s="207" t="s">
        <v>262</v>
      </c>
      <c r="B136" s="213" t="s">
        <v>263</v>
      </c>
      <c r="C136" s="228">
        <f t="shared" ref="C136:L136" si="0">C6/C$63*100</f>
        <v>2.2103532180004812</v>
      </c>
      <c r="D136" s="228">
        <f t="shared" si="0"/>
        <v>2.2281596234924992</v>
      </c>
      <c r="E136" s="228">
        <f t="shared" si="0"/>
        <v>2.1639361758898557</v>
      </c>
      <c r="F136" s="228">
        <f t="shared" si="0"/>
        <v>2.1145075473206059</v>
      </c>
      <c r="G136" s="228">
        <f t="shared" si="0"/>
        <v>2.1406166599246008</v>
      </c>
      <c r="H136" s="228">
        <f t="shared" si="0"/>
        <v>2.1330115513363297</v>
      </c>
      <c r="I136" s="228">
        <f t="shared" si="0"/>
        <v>2.026842171203858</v>
      </c>
      <c r="J136" s="228">
        <f t="shared" si="0"/>
        <v>1.9398344735643649</v>
      </c>
      <c r="K136" s="228">
        <f t="shared" si="0"/>
        <v>1.8417798662150868</v>
      </c>
      <c r="L136" s="228">
        <f t="shared" si="0"/>
        <v>1.764189351001836</v>
      </c>
      <c r="M136" s="228">
        <f t="shared" ref="M136:V136" si="1">M6/M$63*100</f>
        <v>1.7593335872662959</v>
      </c>
      <c r="N136" s="228">
        <f t="shared" si="1"/>
        <v>1.7234737875417823</v>
      </c>
      <c r="O136" s="228">
        <f t="shared" si="1"/>
        <v>1.6466859928514794</v>
      </c>
      <c r="P136" s="228">
        <f t="shared" si="1"/>
        <v>1.6928282127932044</v>
      </c>
      <c r="Q136" s="228">
        <f t="shared" si="1"/>
        <v>1.6866148698745789</v>
      </c>
      <c r="R136" s="228">
        <f t="shared" si="1"/>
        <v>1.5778650261849652</v>
      </c>
      <c r="S136" s="228">
        <f t="shared" si="1"/>
        <v>1.612342350287896</v>
      </c>
      <c r="T136" s="228">
        <f t="shared" si="1"/>
        <v>1.6372112650584252</v>
      </c>
      <c r="U136" s="228">
        <f t="shared" si="1"/>
        <v>1.6419870881401719</v>
      </c>
      <c r="V136" s="228">
        <f t="shared" si="1"/>
        <v>1.5362093131910917</v>
      </c>
      <c r="W136" s="208" t="s">
        <v>262</v>
      </c>
    </row>
    <row r="137" spans="1:42" ht="11.1" customHeight="1">
      <c r="A137" s="207" t="s">
        <v>264</v>
      </c>
      <c r="B137" s="213" t="s">
        <v>265</v>
      </c>
      <c r="C137" s="228">
        <f t="shared" ref="C137:L137" si="2">C7/C$63*100</f>
        <v>33.774165084627931</v>
      </c>
      <c r="D137" s="228">
        <f t="shared" si="2"/>
        <v>33.656349751064916</v>
      </c>
      <c r="E137" s="228">
        <f t="shared" si="2"/>
        <v>33.047521212444636</v>
      </c>
      <c r="F137" s="228">
        <f t="shared" si="2"/>
        <v>33.284332414893655</v>
      </c>
      <c r="G137" s="228">
        <f t="shared" si="2"/>
        <v>33.550544168716215</v>
      </c>
      <c r="H137" s="228">
        <f t="shared" si="2"/>
        <v>33.529623796708883</v>
      </c>
      <c r="I137" s="228">
        <f t="shared" si="2"/>
        <v>33.487002078746926</v>
      </c>
      <c r="J137" s="228">
        <f t="shared" si="2"/>
        <v>33.050586568086935</v>
      </c>
      <c r="K137" s="228">
        <f t="shared" si="2"/>
        <v>32.881543505305892</v>
      </c>
      <c r="L137" s="228">
        <f t="shared" si="2"/>
        <v>32.69986828450547</v>
      </c>
      <c r="M137" s="228">
        <f t="shared" ref="M137:V137" si="3">M7/M$63*100</f>
        <v>32.924104234931825</v>
      </c>
      <c r="N137" s="228">
        <f t="shared" si="3"/>
        <v>32.935000062129554</v>
      </c>
      <c r="O137" s="228">
        <f t="shared" si="3"/>
        <v>32.678469146054432</v>
      </c>
      <c r="P137" s="228">
        <f t="shared" si="3"/>
        <v>32.679136814214502</v>
      </c>
      <c r="Q137" s="228">
        <f t="shared" si="3"/>
        <v>32.455529317939671</v>
      </c>
      <c r="R137" s="228">
        <f t="shared" si="3"/>
        <v>32.266092882376306</v>
      </c>
      <c r="S137" s="228">
        <f t="shared" si="3"/>
        <v>32.239665360531191</v>
      </c>
      <c r="T137" s="228">
        <f t="shared" si="3"/>
        <v>32.188231570697987</v>
      </c>
      <c r="U137" s="228">
        <f t="shared" si="3"/>
        <v>32.020544974659551</v>
      </c>
      <c r="V137" s="228">
        <f t="shared" si="3"/>
        <v>31.901946737268339</v>
      </c>
      <c r="W137" s="208" t="s">
        <v>264</v>
      </c>
    </row>
    <row r="138" spans="1:42" ht="11.1" customHeight="1">
      <c r="A138" s="207" t="s">
        <v>266</v>
      </c>
      <c r="B138" s="215" t="s">
        <v>463</v>
      </c>
      <c r="C138" s="228">
        <f t="shared" ref="C138:L138" si="4">C8/C$63*100</f>
        <v>25.735848552100322</v>
      </c>
      <c r="D138" s="228">
        <f t="shared" si="4"/>
        <v>25.555746206055058</v>
      </c>
      <c r="E138" s="228">
        <f t="shared" si="4"/>
        <v>25.003201878435348</v>
      </c>
      <c r="F138" s="228">
        <f t="shared" si="4"/>
        <v>25.436979447128138</v>
      </c>
      <c r="G138" s="228">
        <f t="shared" si="4"/>
        <v>25.754605175580192</v>
      </c>
      <c r="H138" s="228">
        <f t="shared" si="4"/>
        <v>25.934242264118769</v>
      </c>
      <c r="I138" s="228">
        <f t="shared" si="4"/>
        <v>26.022178414271508</v>
      </c>
      <c r="J138" s="228">
        <f t="shared" si="4"/>
        <v>25.836218893827489</v>
      </c>
      <c r="K138" s="228">
        <f t="shared" si="4"/>
        <v>25.822479747606074</v>
      </c>
      <c r="L138" s="228">
        <f t="shared" si="4"/>
        <v>25.764224275564779</v>
      </c>
      <c r="M138" s="228">
        <f t="shared" ref="M138:V138" si="5">M8/M$63*100</f>
        <v>26.038881520421548</v>
      </c>
      <c r="N138" s="228">
        <f t="shared" si="5"/>
        <v>26.10733501497322</v>
      </c>
      <c r="O138" s="228">
        <f t="shared" si="5"/>
        <v>25.807460174135759</v>
      </c>
      <c r="P138" s="228">
        <f t="shared" si="5"/>
        <v>25.721415842922113</v>
      </c>
      <c r="Q138" s="228">
        <f t="shared" si="5"/>
        <v>25.541716770821004</v>
      </c>
      <c r="R138" s="228">
        <f t="shared" si="5"/>
        <v>25.464267767116095</v>
      </c>
      <c r="S138" s="228">
        <f t="shared" si="5"/>
        <v>25.404125036223213</v>
      </c>
      <c r="T138" s="228">
        <f t="shared" si="5"/>
        <v>25.313978840337992</v>
      </c>
      <c r="U138" s="228">
        <f t="shared" si="5"/>
        <v>25.138102377913533</v>
      </c>
      <c r="V138" s="228">
        <f t="shared" si="5"/>
        <v>25.163557078336709</v>
      </c>
      <c r="W138" s="208" t="s">
        <v>266</v>
      </c>
    </row>
    <row r="139" spans="1:42" ht="11.1" customHeight="1">
      <c r="A139" s="207" t="s">
        <v>267</v>
      </c>
      <c r="B139" s="216" t="s">
        <v>606</v>
      </c>
      <c r="C139" s="228">
        <f t="shared" ref="C139:L139" si="6">C9/C$63*100</f>
        <v>0.33115858712799806</v>
      </c>
      <c r="D139" s="228">
        <f t="shared" si="6"/>
        <v>0.34289854125132091</v>
      </c>
      <c r="E139" s="228">
        <f t="shared" si="6"/>
        <v>0.31044879662735475</v>
      </c>
      <c r="F139" s="228">
        <f t="shared" si="6"/>
        <v>0.32440180229046539</v>
      </c>
      <c r="G139" s="228">
        <f t="shared" si="6"/>
        <v>0.32284371288363539</v>
      </c>
      <c r="H139" s="228">
        <f t="shared" si="6"/>
        <v>0.32092069615502383</v>
      </c>
      <c r="I139" s="228">
        <f t="shared" si="6"/>
        <v>0.30388569704500884</v>
      </c>
      <c r="J139" s="228">
        <f t="shared" si="6"/>
        <v>0.28266195817824241</v>
      </c>
      <c r="K139" s="228">
        <f t="shared" si="6"/>
        <v>0.26671271536484559</v>
      </c>
      <c r="L139" s="228">
        <f t="shared" si="6"/>
        <v>0.25694499880258637</v>
      </c>
      <c r="M139" s="228">
        <f t="shared" ref="M139:V139" si="7">M9/M$63*100</f>
        <v>0.26352782364976113</v>
      </c>
      <c r="N139" s="228">
        <f t="shared" si="7"/>
        <v>0.26690855772456723</v>
      </c>
      <c r="O139" s="228">
        <f t="shared" si="7"/>
        <v>0.26438020725207168</v>
      </c>
      <c r="P139" s="228">
        <f t="shared" si="7"/>
        <v>0.26458334122663113</v>
      </c>
      <c r="Q139" s="228">
        <f t="shared" si="7"/>
        <v>0.31576520725985835</v>
      </c>
      <c r="R139" s="228">
        <f t="shared" si="7"/>
        <v>0.30840487883735995</v>
      </c>
      <c r="S139" s="228">
        <f t="shared" si="7"/>
        <v>0.31070065138782144</v>
      </c>
      <c r="T139" s="228">
        <f t="shared" si="7"/>
        <v>0.31272292497664</v>
      </c>
      <c r="U139" s="228">
        <f t="shared" si="7"/>
        <v>0.31213987435099938</v>
      </c>
      <c r="V139" s="228">
        <f t="shared" si="7"/>
        <v>0.30400249182370348</v>
      </c>
      <c r="W139" s="208" t="s">
        <v>267</v>
      </c>
    </row>
    <row r="140" spans="1:42" ht="11.1" customHeight="1">
      <c r="A140" s="207" t="s">
        <v>268</v>
      </c>
      <c r="B140" s="216" t="s">
        <v>464</v>
      </c>
      <c r="C140" s="228">
        <f t="shared" ref="C140:L140" si="8">C10/C$63*100</f>
        <v>23.644883553036177</v>
      </c>
      <c r="D140" s="228">
        <f t="shared" si="8"/>
        <v>23.46090575328736</v>
      </c>
      <c r="E140" s="228">
        <f t="shared" si="8"/>
        <v>22.95973637867549</v>
      </c>
      <c r="F140" s="228">
        <f t="shared" si="8"/>
        <v>23.37684457668578</v>
      </c>
      <c r="G140" s="228">
        <f t="shared" si="8"/>
        <v>23.731726955382172</v>
      </c>
      <c r="H140" s="228">
        <f t="shared" si="8"/>
        <v>23.912209327113018</v>
      </c>
      <c r="I140" s="228">
        <f t="shared" si="8"/>
        <v>23.993162891427023</v>
      </c>
      <c r="J140" s="228">
        <f t="shared" si="8"/>
        <v>23.901218423148261</v>
      </c>
      <c r="K140" s="228">
        <f t="shared" si="8"/>
        <v>23.915282159616723</v>
      </c>
      <c r="L140" s="228">
        <f t="shared" si="8"/>
        <v>23.862956015007583</v>
      </c>
      <c r="M140" s="228">
        <f t="shared" ref="M140:V140" si="9">M10/M$63*100</f>
        <v>24.120736438677053</v>
      </c>
      <c r="N140" s="228">
        <f t="shared" si="9"/>
        <v>24.165040943375125</v>
      </c>
      <c r="O140" s="228">
        <f t="shared" si="9"/>
        <v>23.844493413005903</v>
      </c>
      <c r="P140" s="228">
        <f t="shared" si="9"/>
        <v>23.751627598000027</v>
      </c>
      <c r="Q140" s="228">
        <f t="shared" si="9"/>
        <v>23.524507940859447</v>
      </c>
      <c r="R140" s="228">
        <f t="shared" si="9"/>
        <v>23.441026495751132</v>
      </c>
      <c r="S140" s="228">
        <f t="shared" si="9"/>
        <v>23.374617293905679</v>
      </c>
      <c r="T140" s="228">
        <f t="shared" si="9"/>
        <v>23.292834249314271</v>
      </c>
      <c r="U140" s="228">
        <f t="shared" si="9"/>
        <v>23.115203033419661</v>
      </c>
      <c r="V140" s="228">
        <f t="shared" si="9"/>
        <v>23.140196231116651</v>
      </c>
      <c r="W140" s="208" t="s">
        <v>268</v>
      </c>
    </row>
    <row r="141" spans="1:42" ht="11.1" customHeight="1">
      <c r="A141" s="209" t="s">
        <v>269</v>
      </c>
      <c r="B141" s="217" t="s">
        <v>465</v>
      </c>
      <c r="C141" s="228">
        <f t="shared" ref="C141:L141" si="10">C11/C$63*100</f>
        <v>2.5713254365089977</v>
      </c>
      <c r="D141" s="228">
        <f t="shared" si="10"/>
        <v>2.6085073700035948</v>
      </c>
      <c r="E141" s="228">
        <f t="shared" si="10"/>
        <v>2.5888521265809277</v>
      </c>
      <c r="F141" s="228">
        <f t="shared" si="10"/>
        <v>2.5158172082316304</v>
      </c>
      <c r="G141" s="228">
        <f t="shared" si="10"/>
        <v>2.5036542858213711</v>
      </c>
      <c r="H141" s="228">
        <f t="shared" si="10"/>
        <v>2.6441074748424791</v>
      </c>
      <c r="I141" s="228">
        <f t="shared" si="10"/>
        <v>2.6636342019069241</v>
      </c>
      <c r="J141" s="228">
        <f t="shared" si="10"/>
        <v>2.6901226055784395</v>
      </c>
      <c r="K141" s="228">
        <f t="shared" si="10"/>
        <v>2.6646062395145726</v>
      </c>
      <c r="L141" s="228">
        <f t="shared" si="10"/>
        <v>2.6121078470503711</v>
      </c>
      <c r="M141" s="228">
        <f t="shared" ref="M141:V141" si="11">M11/M$63*100</f>
        <v>2.6728718949561219</v>
      </c>
      <c r="N141" s="228">
        <f t="shared" si="11"/>
        <v>2.650322452377698</v>
      </c>
      <c r="O141" s="228">
        <f t="shared" si="11"/>
        <v>2.6598099564035289</v>
      </c>
      <c r="P141" s="228">
        <f t="shared" si="11"/>
        <v>2.6662928400843131</v>
      </c>
      <c r="Q141" s="228">
        <f t="shared" si="11"/>
        <v>2.6582097084717038</v>
      </c>
      <c r="R141" s="228">
        <f t="shared" si="11"/>
        <v>2.6603523660456379</v>
      </c>
      <c r="S141" s="228">
        <f t="shared" si="11"/>
        <v>2.6837934206050225</v>
      </c>
      <c r="T141" s="228">
        <f t="shared" si="11"/>
        <v>2.7085070682916537</v>
      </c>
      <c r="U141" s="228">
        <f t="shared" si="11"/>
        <v>2.692159948451692</v>
      </c>
      <c r="V141" s="228">
        <f t="shared" si="11"/>
        <v>2.6900482790842548</v>
      </c>
      <c r="W141" s="210" t="s">
        <v>269</v>
      </c>
    </row>
    <row r="142" spans="1:42" ht="11.1" customHeight="1">
      <c r="A142" s="211" t="s">
        <v>270</v>
      </c>
      <c r="B142" s="217" t="s">
        <v>466</v>
      </c>
      <c r="C142" s="228">
        <f t="shared" ref="C142:L142" si="12">C12/C$63*100</f>
        <v>0.45763255702024119</v>
      </c>
      <c r="D142" s="228">
        <f t="shared" si="12"/>
        <v>0.4176607728426534</v>
      </c>
      <c r="E142" s="228">
        <f t="shared" si="12"/>
        <v>0.42211430706014197</v>
      </c>
      <c r="F142" s="228">
        <f t="shared" si="12"/>
        <v>0.44166335844957949</v>
      </c>
      <c r="G142" s="228">
        <f t="shared" si="12"/>
        <v>0.42688261955750506</v>
      </c>
      <c r="H142" s="228">
        <f t="shared" si="12"/>
        <v>0.4033471873574816</v>
      </c>
      <c r="I142" s="228">
        <f t="shared" si="12"/>
        <v>0.37611767804224483</v>
      </c>
      <c r="J142" s="228">
        <f t="shared" si="12"/>
        <v>0.36038763614714708</v>
      </c>
      <c r="K142" s="228">
        <f t="shared" si="12"/>
        <v>0.35507075575745273</v>
      </c>
      <c r="L142" s="228">
        <f t="shared" si="12"/>
        <v>0.36645844974854314</v>
      </c>
      <c r="M142" s="228">
        <f t="shared" ref="M142:V142" si="13">M12/M$63*100</f>
        <v>0.36489422285967393</v>
      </c>
      <c r="N142" s="228">
        <f t="shared" si="13"/>
        <v>0.35600233607117565</v>
      </c>
      <c r="O142" s="228">
        <f t="shared" si="13"/>
        <v>0.34592036578014673</v>
      </c>
      <c r="P142" s="228">
        <f t="shared" si="13"/>
        <v>0.33998012151889784</v>
      </c>
      <c r="Q142" s="228">
        <f t="shared" si="13"/>
        <v>0.33258774197970081</v>
      </c>
      <c r="R142" s="228">
        <f t="shared" si="13"/>
        <v>0.32807963136782137</v>
      </c>
      <c r="S142" s="228">
        <f t="shared" si="13"/>
        <v>0.31737832151091733</v>
      </c>
      <c r="T142" s="228">
        <f t="shared" si="13"/>
        <v>0.31385324880185672</v>
      </c>
      <c r="U142" s="228">
        <f t="shared" si="13"/>
        <v>0.30235065240827252</v>
      </c>
      <c r="V142" s="228">
        <f t="shared" si="13"/>
        <v>0.30138607693505687</v>
      </c>
      <c r="W142" s="212" t="s">
        <v>270</v>
      </c>
    </row>
    <row r="143" spans="1:42" ht="11.1" customHeight="1">
      <c r="A143" s="211" t="s">
        <v>271</v>
      </c>
      <c r="B143" s="217" t="s">
        <v>607</v>
      </c>
      <c r="C143" s="228">
        <f t="shared" ref="C143:L143" si="14">C13/C$63*100</f>
        <v>1.6358726169148907</v>
      </c>
      <c r="D143" s="228">
        <f t="shared" si="14"/>
        <v>1.6124946890217995</v>
      </c>
      <c r="E143" s="228">
        <f t="shared" si="14"/>
        <v>1.5903997011580124</v>
      </c>
      <c r="F143" s="228">
        <f t="shared" si="14"/>
        <v>1.5734011485081578</v>
      </c>
      <c r="G143" s="228">
        <f t="shared" si="14"/>
        <v>1.5596789139630551</v>
      </c>
      <c r="H143" s="228">
        <f t="shared" si="14"/>
        <v>1.5579640398282739</v>
      </c>
      <c r="I143" s="228">
        <f t="shared" si="14"/>
        <v>1.5236473442921394</v>
      </c>
      <c r="J143" s="228">
        <f t="shared" si="14"/>
        <v>1.4966327353586959</v>
      </c>
      <c r="K143" s="228">
        <f t="shared" si="14"/>
        <v>1.4858267905107752</v>
      </c>
      <c r="L143" s="228">
        <f t="shared" si="14"/>
        <v>1.4647112237566855</v>
      </c>
      <c r="M143" s="228">
        <f t="shared" ref="M143:V143" si="15">M13/M$63*100</f>
        <v>1.4867485455720748</v>
      </c>
      <c r="N143" s="228">
        <f t="shared" si="15"/>
        <v>1.4938429613429924</v>
      </c>
      <c r="O143" s="228">
        <f t="shared" si="15"/>
        <v>1.5012393603849896</v>
      </c>
      <c r="P143" s="228">
        <f t="shared" si="15"/>
        <v>1.5040205301517662</v>
      </c>
      <c r="Q143" s="228">
        <f t="shared" si="15"/>
        <v>1.5122835656296925</v>
      </c>
      <c r="R143" s="228">
        <f t="shared" si="15"/>
        <v>1.5059331283984374</v>
      </c>
      <c r="S143" s="228">
        <f t="shared" si="15"/>
        <v>1.5087754664919553</v>
      </c>
      <c r="T143" s="228">
        <f t="shared" si="15"/>
        <v>1.5050889690441982</v>
      </c>
      <c r="U143" s="228">
        <f t="shared" si="15"/>
        <v>1.5181968005353093</v>
      </c>
      <c r="V143" s="228">
        <f t="shared" si="15"/>
        <v>1.521881326896122</v>
      </c>
      <c r="W143" s="212" t="s">
        <v>271</v>
      </c>
    </row>
    <row r="144" spans="1:42" ht="21.95" customHeight="1">
      <c r="A144" s="207" t="s">
        <v>386</v>
      </c>
      <c r="B144" s="218" t="s">
        <v>609</v>
      </c>
      <c r="C144" s="228">
        <f t="shared" ref="C144:L144" si="16">C14/C$63*100</f>
        <v>0.64373378967352068</v>
      </c>
      <c r="D144" s="228">
        <f t="shared" si="16"/>
        <v>0.62478892266126307</v>
      </c>
      <c r="E144" s="228">
        <f t="shared" si="16"/>
        <v>0.6267677037195154</v>
      </c>
      <c r="F144" s="228">
        <f t="shared" si="16"/>
        <v>0.62574434884461339</v>
      </c>
      <c r="G144" s="228">
        <f t="shared" si="16"/>
        <v>0.58559041756435226</v>
      </c>
      <c r="H144" s="228">
        <f t="shared" si="16"/>
        <v>0.5505004373255058</v>
      </c>
      <c r="I144" s="228">
        <f t="shared" si="16"/>
        <v>0.52620678545951038</v>
      </c>
      <c r="J144" s="228">
        <f t="shared" si="16"/>
        <v>0.52843284170675919</v>
      </c>
      <c r="K144" s="228">
        <f t="shared" si="16"/>
        <v>0.51754367168622684</v>
      </c>
      <c r="L144" s="228">
        <f t="shared" si="16"/>
        <v>0.48270735211942206</v>
      </c>
      <c r="M144" s="228">
        <f t="shared" ref="M144:V144" si="17">M14/M$63*100</f>
        <v>0.4908267751216831</v>
      </c>
      <c r="N144" s="228">
        <f t="shared" si="17"/>
        <v>0.47988866384184298</v>
      </c>
      <c r="O144" s="228">
        <f t="shared" si="17"/>
        <v>0.45297308924645391</v>
      </c>
      <c r="P144" s="228">
        <f t="shared" si="17"/>
        <v>0.44543457971662431</v>
      </c>
      <c r="Q144" s="228">
        <f t="shared" si="17"/>
        <v>0.43152916840603367</v>
      </c>
      <c r="R144" s="228">
        <f t="shared" si="17"/>
        <v>0.42457364059365116</v>
      </c>
      <c r="S144" s="228">
        <f t="shared" si="17"/>
        <v>0.39826632564351316</v>
      </c>
      <c r="T144" s="228">
        <f t="shared" si="17"/>
        <v>0.39887871876538494</v>
      </c>
      <c r="U144" s="228">
        <f t="shared" si="17"/>
        <v>0.39392324754340097</v>
      </c>
      <c r="V144" s="228">
        <f t="shared" si="17"/>
        <v>0.39881638374085032</v>
      </c>
      <c r="W144" s="208" t="s">
        <v>386</v>
      </c>
    </row>
    <row r="145" spans="1:23" ht="11.1" customHeight="1">
      <c r="A145" s="207">
        <v>21</v>
      </c>
      <c r="B145" s="217" t="s">
        <v>467</v>
      </c>
      <c r="C145" s="228">
        <f t="shared" ref="C145:L145" si="18">C15/C$63*100</f>
        <v>0.17794593438327228</v>
      </c>
      <c r="D145" s="228">
        <f t="shared" si="18"/>
        <v>0.18751838415530933</v>
      </c>
      <c r="E145" s="228">
        <f t="shared" si="18"/>
        <v>0.18050589679278509</v>
      </c>
      <c r="F145" s="228">
        <f t="shared" si="18"/>
        <v>0.18512913838304829</v>
      </c>
      <c r="G145" s="228">
        <f t="shared" si="18"/>
        <v>0.1837805283108605</v>
      </c>
      <c r="H145" s="228">
        <f t="shared" si="18"/>
        <v>0.24895901026196895</v>
      </c>
      <c r="I145" s="228">
        <f t="shared" si="18"/>
        <v>0.24955190602938881</v>
      </c>
      <c r="J145" s="228">
        <f t="shared" si="18"/>
        <v>0.24437156690387202</v>
      </c>
      <c r="K145" s="228">
        <f t="shared" si="18"/>
        <v>0.24314216821303739</v>
      </c>
      <c r="L145" s="228">
        <f t="shared" si="18"/>
        <v>0.24160313722359703</v>
      </c>
      <c r="M145" s="228">
        <f t="shared" ref="M145:V145" si="19">M15/M$63*100</f>
        <v>0.24069867131852005</v>
      </c>
      <c r="N145" s="228">
        <f t="shared" si="19"/>
        <v>0.24988506032779553</v>
      </c>
      <c r="O145" s="228">
        <f t="shared" si="19"/>
        <v>0.24512072195556311</v>
      </c>
      <c r="P145" s="228">
        <f t="shared" si="19"/>
        <v>0.24892303845235794</v>
      </c>
      <c r="Q145" s="228">
        <f t="shared" si="19"/>
        <v>0.24772740017071759</v>
      </c>
      <c r="R145" s="228">
        <f t="shared" si="19"/>
        <v>0.24850340298028639</v>
      </c>
      <c r="S145" s="228">
        <f t="shared" si="19"/>
        <v>0.24896370119316105</v>
      </c>
      <c r="T145" s="228">
        <f t="shared" si="19"/>
        <v>0.2498015653729064</v>
      </c>
      <c r="U145" s="228">
        <f t="shared" si="19"/>
        <v>0.24745666100791813</v>
      </c>
      <c r="V145" s="228">
        <f t="shared" si="19"/>
        <v>0.24868400560660334</v>
      </c>
      <c r="W145" s="208">
        <v>21</v>
      </c>
    </row>
    <row r="146" spans="1:23" ht="21.95" customHeight="1">
      <c r="A146" s="207" t="s">
        <v>272</v>
      </c>
      <c r="B146" s="218" t="s">
        <v>608</v>
      </c>
      <c r="C146" s="228">
        <f t="shared" ref="C146:L146" si="20">C16/C$63*100</f>
        <v>3.4920719805342384</v>
      </c>
      <c r="D146" s="228">
        <f t="shared" si="20"/>
        <v>3.359125622337702</v>
      </c>
      <c r="E146" s="228">
        <f t="shared" si="20"/>
        <v>3.3162121778109821</v>
      </c>
      <c r="F146" s="228">
        <f t="shared" si="20"/>
        <v>3.3792291133585151</v>
      </c>
      <c r="G146" s="228">
        <f t="shared" si="20"/>
        <v>3.4462080080232735</v>
      </c>
      <c r="H146" s="228">
        <f t="shared" si="20"/>
        <v>3.4496390934119527</v>
      </c>
      <c r="I146" s="228">
        <f t="shared" si="20"/>
        <v>3.5265826474491244</v>
      </c>
      <c r="J146" s="228">
        <f t="shared" si="20"/>
        <v>3.4554215886568853</v>
      </c>
      <c r="K146" s="228">
        <f t="shared" si="20"/>
        <v>3.3583618091592373</v>
      </c>
      <c r="L146" s="228">
        <f t="shared" si="20"/>
        <v>3.3917987147760833</v>
      </c>
      <c r="M146" s="228">
        <f t="shared" ref="M146:V146" si="21">M16/M$63*100</f>
        <v>3.4875252330372573</v>
      </c>
      <c r="N146" s="228">
        <f t="shared" si="21"/>
        <v>3.4895684481280367</v>
      </c>
      <c r="O146" s="228">
        <f t="shared" si="21"/>
        <v>3.4618299512509907</v>
      </c>
      <c r="P146" s="228">
        <f t="shared" si="21"/>
        <v>3.4664837947439477</v>
      </c>
      <c r="Q146" s="228">
        <f t="shared" si="21"/>
        <v>3.4406444899968225</v>
      </c>
      <c r="R146" s="228">
        <f t="shared" si="21"/>
        <v>3.4474677841591923</v>
      </c>
      <c r="S146" s="228">
        <f t="shared" si="21"/>
        <v>3.4201010470082776</v>
      </c>
      <c r="T146" s="228">
        <f t="shared" si="21"/>
        <v>3.4042841784806441</v>
      </c>
      <c r="U146" s="228">
        <f t="shared" si="21"/>
        <v>3.3787685406624455</v>
      </c>
      <c r="V146" s="228">
        <f t="shared" si="21"/>
        <v>3.3733063385765454</v>
      </c>
      <c r="W146" s="208" t="s">
        <v>272</v>
      </c>
    </row>
    <row r="147" spans="1:23" ht="11.1" customHeight="1">
      <c r="A147" s="211" t="s">
        <v>273</v>
      </c>
      <c r="B147" s="217" t="s">
        <v>468</v>
      </c>
      <c r="C147" s="228">
        <f t="shared" ref="C147:L147" si="22">C17/C$63*100</f>
        <v>4.6971844166956336</v>
      </c>
      <c r="D147" s="228">
        <f t="shared" si="22"/>
        <v>4.6125164776503143</v>
      </c>
      <c r="E147" s="228">
        <f t="shared" si="22"/>
        <v>4.4518117295480018</v>
      </c>
      <c r="F147" s="228">
        <f t="shared" si="22"/>
        <v>4.4981270905639166</v>
      </c>
      <c r="G147" s="228">
        <f t="shared" si="22"/>
        <v>4.5963225800614929</v>
      </c>
      <c r="H147" s="228">
        <f t="shared" si="22"/>
        <v>4.5461181386082838</v>
      </c>
      <c r="I147" s="228">
        <f t="shared" si="22"/>
        <v>4.5944653682808276</v>
      </c>
      <c r="J147" s="228">
        <f t="shared" si="22"/>
        <v>4.603242852672313</v>
      </c>
      <c r="K147" s="228">
        <f t="shared" si="22"/>
        <v>4.6174323733272162</v>
      </c>
      <c r="L147" s="228">
        <f t="shared" si="22"/>
        <v>4.75685020356031</v>
      </c>
      <c r="M147" s="228">
        <f t="shared" ref="M147:V147" si="23">M17/M$63*100</f>
        <v>4.8612446602736767</v>
      </c>
      <c r="N147" s="228">
        <f t="shared" si="23"/>
        <v>4.8846254209277182</v>
      </c>
      <c r="O147" s="228">
        <f t="shared" si="23"/>
        <v>4.7649717485861789</v>
      </c>
      <c r="P147" s="228">
        <f t="shared" si="23"/>
        <v>4.7281485101874052</v>
      </c>
      <c r="Q147" s="228">
        <f t="shared" si="23"/>
        <v>4.6683156904404388</v>
      </c>
      <c r="R147" s="228">
        <f t="shared" si="23"/>
        <v>4.6191807533299833</v>
      </c>
      <c r="S147" s="228">
        <f t="shared" si="23"/>
        <v>4.6287593392886395</v>
      </c>
      <c r="T147" s="228">
        <f t="shared" si="23"/>
        <v>4.6120979814928313</v>
      </c>
      <c r="U147" s="228">
        <f t="shared" si="23"/>
        <v>4.5742927596931882</v>
      </c>
      <c r="V147" s="228">
        <f t="shared" si="23"/>
        <v>4.5710014016508334</v>
      </c>
      <c r="W147" s="212" t="s">
        <v>273</v>
      </c>
    </row>
    <row r="148" spans="1:23" ht="11.1" customHeight="1">
      <c r="A148" s="207">
        <v>26</v>
      </c>
      <c r="B148" s="217" t="s">
        <v>610</v>
      </c>
      <c r="C148" s="228">
        <f t="shared" ref="C148:L148" si="24">C18/C$63*100</f>
        <v>2.1858873231904599</v>
      </c>
      <c r="D148" s="228">
        <f t="shared" si="24"/>
        <v>2.2206697824405444</v>
      </c>
      <c r="E148" s="228">
        <f t="shared" si="24"/>
        <v>2.240514435135279</v>
      </c>
      <c r="F148" s="228">
        <f t="shared" si="24"/>
        <v>2.4617065683503854</v>
      </c>
      <c r="G148" s="228">
        <f t="shared" si="24"/>
        <v>2.5283392934918174</v>
      </c>
      <c r="H148" s="228">
        <f t="shared" si="24"/>
        <v>2.3837792933801709</v>
      </c>
      <c r="I148" s="228">
        <f t="shared" si="24"/>
        <v>2.3408275611670644</v>
      </c>
      <c r="J148" s="228">
        <f t="shared" si="24"/>
        <v>2.2310195420927164</v>
      </c>
      <c r="K148" s="228">
        <f t="shared" si="24"/>
        <v>2.2872253936722533</v>
      </c>
      <c r="L148" s="228">
        <f t="shared" si="24"/>
        <v>2.2890556398179931</v>
      </c>
      <c r="M148" s="228">
        <f t="shared" ref="M148:V148" si="25">M18/M$63*100</f>
        <v>2.3148016034998085</v>
      </c>
      <c r="N148" s="228">
        <f t="shared" si="25"/>
        <v>2.3545857822731961</v>
      </c>
      <c r="O148" s="228">
        <f t="shared" si="25"/>
        <v>2.2818738228577575</v>
      </c>
      <c r="P148" s="228">
        <f t="shared" si="25"/>
        <v>2.279205517478287</v>
      </c>
      <c r="Q148" s="228">
        <f t="shared" si="25"/>
        <v>2.260325609505355</v>
      </c>
      <c r="R148" s="228">
        <f t="shared" si="25"/>
        <v>2.2689877026530842</v>
      </c>
      <c r="S148" s="228">
        <f t="shared" si="25"/>
        <v>2.287417001600121</v>
      </c>
      <c r="T148" s="228">
        <f t="shared" si="25"/>
        <v>2.2900360698891777</v>
      </c>
      <c r="U148" s="228">
        <f t="shared" si="25"/>
        <v>2.2951388458631246</v>
      </c>
      <c r="V148" s="228">
        <f t="shared" si="25"/>
        <v>2.3563930851892225</v>
      </c>
      <c r="W148" s="208">
        <v>26</v>
      </c>
    </row>
    <row r="149" spans="1:23" ht="11.1" customHeight="1">
      <c r="A149" s="207">
        <v>27</v>
      </c>
      <c r="B149" s="217" t="s">
        <v>469</v>
      </c>
      <c r="C149" s="228">
        <f t="shared" ref="C149:L149" si="26">C19/C$63*100</f>
        <v>0.97235220193053284</v>
      </c>
      <c r="D149" s="228">
        <f t="shared" si="26"/>
        <v>0.95066509788541365</v>
      </c>
      <c r="E149" s="228">
        <f t="shared" si="26"/>
        <v>0.87784833769144566</v>
      </c>
      <c r="F149" s="228">
        <f t="shared" si="26"/>
        <v>0.87140403353549478</v>
      </c>
      <c r="G149" s="228">
        <f t="shared" si="26"/>
        <v>0.86100272827493141</v>
      </c>
      <c r="H149" s="228">
        <f t="shared" si="26"/>
        <v>0.86987079195321071</v>
      </c>
      <c r="I149" s="228">
        <f t="shared" si="26"/>
        <v>0.84441103448981214</v>
      </c>
      <c r="J149" s="228">
        <f t="shared" si="26"/>
        <v>0.86923004510887947</v>
      </c>
      <c r="K149" s="228">
        <f t="shared" si="26"/>
        <v>0.84803551463831817</v>
      </c>
      <c r="L149" s="228">
        <f t="shared" si="26"/>
        <v>0.87847748862457087</v>
      </c>
      <c r="M149" s="228">
        <f t="shared" ref="M149:V149" si="27">M19/M$63*100</f>
        <v>0.82631605720687795</v>
      </c>
      <c r="N149" s="228">
        <f t="shared" si="27"/>
        <v>0.8396187730655964</v>
      </c>
      <c r="O149" s="228">
        <f t="shared" si="27"/>
        <v>0.83103428438505966</v>
      </c>
      <c r="P149" s="228">
        <f t="shared" si="27"/>
        <v>0.82557580028567423</v>
      </c>
      <c r="Q149" s="228">
        <f t="shared" si="27"/>
        <v>0.86430445049501869</v>
      </c>
      <c r="R149" s="228">
        <f t="shared" si="27"/>
        <v>0.84601435880984033</v>
      </c>
      <c r="S149" s="228">
        <f t="shared" si="27"/>
        <v>0.83911854754375126</v>
      </c>
      <c r="T149" s="228">
        <f t="shared" si="27"/>
        <v>0.84636136201509116</v>
      </c>
      <c r="U149" s="228">
        <f t="shared" si="27"/>
        <v>0.83629694799320953</v>
      </c>
      <c r="V149" s="228">
        <f t="shared" si="27"/>
        <v>0.81482635103566414</v>
      </c>
      <c r="W149" s="208">
        <v>27</v>
      </c>
    </row>
    <row r="150" spans="1:23" ht="11.1" customHeight="1">
      <c r="A150" s="207">
        <v>28</v>
      </c>
      <c r="B150" s="217" t="s">
        <v>470</v>
      </c>
      <c r="C150" s="228">
        <f t="shared" ref="C150:L150" si="28">C20/C$63*100</f>
        <v>2.545522607556352</v>
      </c>
      <c r="D150" s="228">
        <f t="shared" si="28"/>
        <v>2.5808630475754701</v>
      </c>
      <c r="E150" s="228">
        <f t="shared" si="28"/>
        <v>2.55496557980682</v>
      </c>
      <c r="F150" s="228">
        <f t="shared" si="28"/>
        <v>2.639367652318831</v>
      </c>
      <c r="G150" s="228">
        <f t="shared" si="28"/>
        <v>2.710956653901976</v>
      </c>
      <c r="H150" s="228">
        <f t="shared" si="28"/>
        <v>2.8482357759394747</v>
      </c>
      <c r="I150" s="228">
        <f t="shared" si="28"/>
        <v>2.9209846049997314</v>
      </c>
      <c r="J150" s="228">
        <f t="shared" si="28"/>
        <v>2.9374200163338413</v>
      </c>
      <c r="K150" s="228">
        <f t="shared" si="28"/>
        <v>3.0348024800753248</v>
      </c>
      <c r="L150" s="228">
        <f t="shared" si="28"/>
        <v>2.9413965833798996</v>
      </c>
      <c r="M150" s="228">
        <f t="shared" ref="M150:V150" si="29">M20/M$63*100</f>
        <v>3.032306972693108</v>
      </c>
      <c r="N150" s="228">
        <f t="shared" si="29"/>
        <v>3.0281943909439963</v>
      </c>
      <c r="O150" s="228">
        <f t="shared" si="29"/>
        <v>3.0262404234085287</v>
      </c>
      <c r="P150" s="228">
        <f t="shared" si="29"/>
        <v>3.0043785701385812</v>
      </c>
      <c r="Q150" s="228">
        <f t="shared" si="29"/>
        <v>2.9461865806017484</v>
      </c>
      <c r="R150" s="228">
        <f t="shared" si="29"/>
        <v>2.9425660138074154</v>
      </c>
      <c r="S150" s="228">
        <f t="shared" si="29"/>
        <v>2.8963449205609244</v>
      </c>
      <c r="T150" s="228">
        <f t="shared" si="29"/>
        <v>2.8595936862622953</v>
      </c>
      <c r="U150" s="228">
        <f t="shared" si="29"/>
        <v>2.8159502360565547</v>
      </c>
      <c r="V150" s="228">
        <f t="shared" si="29"/>
        <v>2.8090328609250892</v>
      </c>
      <c r="W150" s="208">
        <v>28</v>
      </c>
    </row>
    <row r="151" spans="1:23" ht="11.1" customHeight="1">
      <c r="A151" s="211" t="s">
        <v>274</v>
      </c>
      <c r="B151" s="217" t="s">
        <v>471</v>
      </c>
      <c r="C151" s="228">
        <f t="shared" ref="C151:L151" si="30">C21/C$63*100</f>
        <v>2.3504639161474907</v>
      </c>
      <c r="D151" s="228">
        <f t="shared" si="30"/>
        <v>2.3070072229303529</v>
      </c>
      <c r="E151" s="228">
        <f t="shared" si="30"/>
        <v>2.1395218528203213</v>
      </c>
      <c r="F151" s="228">
        <f t="shared" si="30"/>
        <v>2.2045172557913455</v>
      </c>
      <c r="G151" s="228">
        <f t="shared" si="30"/>
        <v>2.3052695383128121</v>
      </c>
      <c r="H151" s="228">
        <f t="shared" si="30"/>
        <v>2.3777071223981716</v>
      </c>
      <c r="I151" s="228">
        <f t="shared" si="30"/>
        <v>2.372021549420738</v>
      </c>
      <c r="J151" s="228">
        <f t="shared" si="30"/>
        <v>2.41127696546741</v>
      </c>
      <c r="K151" s="228">
        <f t="shared" si="30"/>
        <v>2.43280818490401</v>
      </c>
      <c r="L151" s="228">
        <f t="shared" si="30"/>
        <v>2.4585645006785342</v>
      </c>
      <c r="M151" s="228">
        <f t="shared" ref="M151:V151" si="31">M21/M$63*100</f>
        <v>2.3547526200794802</v>
      </c>
      <c r="N151" s="228">
        <f t="shared" si="31"/>
        <v>2.2976751121438421</v>
      </c>
      <c r="O151" s="228">
        <f t="shared" si="31"/>
        <v>2.2000835411440134</v>
      </c>
      <c r="P151" s="228">
        <f t="shared" si="31"/>
        <v>2.1828441383107839</v>
      </c>
      <c r="Q151" s="228">
        <f t="shared" si="31"/>
        <v>2.1203870429099245</v>
      </c>
      <c r="R151" s="228">
        <f t="shared" si="31"/>
        <v>2.1123415837799837</v>
      </c>
      <c r="S151" s="228">
        <f t="shared" si="31"/>
        <v>2.1232471115926872</v>
      </c>
      <c r="T151" s="228">
        <f t="shared" si="31"/>
        <v>2.0859498236694831</v>
      </c>
      <c r="U151" s="228">
        <f t="shared" si="31"/>
        <v>2.0509039541021798</v>
      </c>
      <c r="V151" s="228">
        <f t="shared" si="31"/>
        <v>2.0491512225510045</v>
      </c>
      <c r="W151" s="212" t="s">
        <v>274</v>
      </c>
    </row>
    <row r="152" spans="1:23" ht="21.95" customHeight="1">
      <c r="A152" s="207" t="s">
        <v>275</v>
      </c>
      <c r="B152" s="218" t="s">
        <v>611</v>
      </c>
      <c r="C152" s="228">
        <f t="shared" ref="C152:L152" si="32">C22/C$63*100</f>
        <v>1.9148907724805475</v>
      </c>
      <c r="D152" s="228">
        <f t="shared" si="32"/>
        <v>1.9790883637829417</v>
      </c>
      <c r="E152" s="228">
        <f t="shared" si="32"/>
        <v>1.9702225305512566</v>
      </c>
      <c r="F152" s="228">
        <f t="shared" si="32"/>
        <v>1.9807376603502649</v>
      </c>
      <c r="G152" s="228">
        <f t="shared" si="32"/>
        <v>2.0240413880987242</v>
      </c>
      <c r="H152" s="228">
        <f t="shared" si="32"/>
        <v>2.0319809618060445</v>
      </c>
      <c r="I152" s="228">
        <f t="shared" si="32"/>
        <v>2.0547122098895172</v>
      </c>
      <c r="J152" s="228">
        <f t="shared" si="32"/>
        <v>2.0736600271213006</v>
      </c>
      <c r="K152" s="228">
        <f t="shared" si="32"/>
        <v>2.0704267781582955</v>
      </c>
      <c r="L152" s="228">
        <f t="shared" si="32"/>
        <v>1.9792248742715735</v>
      </c>
      <c r="M152" s="228">
        <f t="shared" ref="M152:V152" si="33">M22/M$63*100</f>
        <v>1.9877491820587678</v>
      </c>
      <c r="N152" s="228">
        <f t="shared" si="33"/>
        <v>2.0408315419312348</v>
      </c>
      <c r="O152" s="228">
        <f t="shared" si="33"/>
        <v>2.0733961476026943</v>
      </c>
      <c r="P152" s="228">
        <f t="shared" si="33"/>
        <v>2.0603401569313888</v>
      </c>
      <c r="Q152" s="228">
        <f t="shared" si="33"/>
        <v>2.0420064922522885</v>
      </c>
      <c r="R152" s="228">
        <f t="shared" si="33"/>
        <v>2.0370261298257972</v>
      </c>
      <c r="S152" s="228">
        <f t="shared" si="33"/>
        <v>2.0224520908667114</v>
      </c>
      <c r="T152" s="228">
        <f t="shared" si="33"/>
        <v>2.0183815772287472</v>
      </c>
      <c r="U152" s="228">
        <f t="shared" si="33"/>
        <v>2.0097644391023657</v>
      </c>
      <c r="V152" s="228">
        <f t="shared" si="33"/>
        <v>2.0056688989254012</v>
      </c>
      <c r="W152" s="208" t="s">
        <v>275</v>
      </c>
    </row>
    <row r="153" spans="1:23" ht="11.1" customHeight="1">
      <c r="A153" s="207" t="s">
        <v>276</v>
      </c>
      <c r="B153" s="216" t="s">
        <v>472</v>
      </c>
      <c r="C153" s="228">
        <f t="shared" ref="C153:L153" si="34">C23/C$63*100</f>
        <v>0.62822535361908072</v>
      </c>
      <c r="D153" s="228">
        <f t="shared" si="34"/>
        <v>0.63268730049787014</v>
      </c>
      <c r="E153" s="228">
        <f t="shared" si="34"/>
        <v>0.62516676450184105</v>
      </c>
      <c r="F153" s="228">
        <f t="shared" si="34"/>
        <v>0.62391008986558816</v>
      </c>
      <c r="G153" s="228">
        <f t="shared" si="34"/>
        <v>0.62345799477608377</v>
      </c>
      <c r="H153" s="228">
        <f t="shared" si="34"/>
        <v>0.62737153805507073</v>
      </c>
      <c r="I153" s="228">
        <f t="shared" si="34"/>
        <v>0.6210671923620753</v>
      </c>
      <c r="J153" s="228">
        <f t="shared" si="34"/>
        <v>0.61455441942353239</v>
      </c>
      <c r="K153" s="228">
        <f t="shared" si="34"/>
        <v>0.61333840877378953</v>
      </c>
      <c r="L153" s="228">
        <f t="shared" si="34"/>
        <v>0.6045691306777361</v>
      </c>
      <c r="M153" s="228">
        <f t="shared" ref="M153:V153" si="35">M23/M$63*100</f>
        <v>0.59889303425489493</v>
      </c>
      <c r="N153" s="228">
        <f t="shared" si="35"/>
        <v>0.60327795519216676</v>
      </c>
      <c r="O153" s="228">
        <f t="shared" si="35"/>
        <v>0.61342711285308016</v>
      </c>
      <c r="P153" s="228">
        <f t="shared" si="35"/>
        <v>0.6183293740551723</v>
      </c>
      <c r="Q153" s="228">
        <f t="shared" si="35"/>
        <v>0.61682627306089133</v>
      </c>
      <c r="R153" s="228">
        <f t="shared" si="35"/>
        <v>0.62107053210806829</v>
      </c>
      <c r="S153" s="228">
        <f t="shared" si="35"/>
        <v>0.6245511471733296</v>
      </c>
      <c r="T153" s="228">
        <f t="shared" si="35"/>
        <v>0.62067337158014246</v>
      </c>
      <c r="U153" s="228">
        <f t="shared" si="35"/>
        <v>0.62576671912367876</v>
      </c>
      <c r="V153" s="228">
        <f t="shared" si="35"/>
        <v>0.62980844105279554</v>
      </c>
      <c r="W153" s="208" t="s">
        <v>276</v>
      </c>
    </row>
    <row r="154" spans="1:23" ht="21.95" customHeight="1">
      <c r="A154" s="207" t="s">
        <v>277</v>
      </c>
      <c r="B154" s="219" t="s">
        <v>612</v>
      </c>
      <c r="C154" s="228">
        <f t="shared" ref="C154:L154" si="36">C24/C$63*100</f>
        <v>1.1315810583170671</v>
      </c>
      <c r="D154" s="228">
        <f t="shared" si="36"/>
        <v>1.1192546110185095</v>
      </c>
      <c r="E154" s="228">
        <f t="shared" si="36"/>
        <v>1.1078499386306633</v>
      </c>
      <c r="F154" s="228">
        <f t="shared" si="36"/>
        <v>1.1118229782863043</v>
      </c>
      <c r="G154" s="228">
        <f t="shared" si="36"/>
        <v>1.0765765125383038</v>
      </c>
      <c r="H154" s="228">
        <f t="shared" si="36"/>
        <v>1.0737407027956534</v>
      </c>
      <c r="I154" s="228">
        <f t="shared" si="36"/>
        <v>1.1040626334373984</v>
      </c>
      <c r="J154" s="228">
        <f t="shared" si="36"/>
        <v>1.0377840930774536</v>
      </c>
      <c r="K154" s="228">
        <f t="shared" si="36"/>
        <v>1.0271464638507215</v>
      </c>
      <c r="L154" s="228">
        <f t="shared" si="36"/>
        <v>1.0397541310768741</v>
      </c>
      <c r="M154" s="228">
        <f t="shared" ref="M154:V154" si="37">M24/M$63*100</f>
        <v>1.0557242238398385</v>
      </c>
      <c r="N154" s="228">
        <f t="shared" si="37"/>
        <v>1.0721075586813624</v>
      </c>
      <c r="O154" s="228">
        <f t="shared" si="37"/>
        <v>1.0851594410247047</v>
      </c>
      <c r="P154" s="228">
        <f t="shared" si="37"/>
        <v>1.0868755296402803</v>
      </c>
      <c r="Q154" s="228">
        <f t="shared" si="37"/>
        <v>1.0846173496408076</v>
      </c>
      <c r="R154" s="228">
        <f t="shared" si="37"/>
        <v>1.0937658604195359</v>
      </c>
      <c r="S154" s="228">
        <f t="shared" si="37"/>
        <v>1.0942559437563786</v>
      </c>
      <c r="T154" s="228">
        <f t="shared" si="37"/>
        <v>1.0877482944669392</v>
      </c>
      <c r="U154" s="228">
        <f t="shared" si="37"/>
        <v>1.0849927510191943</v>
      </c>
      <c r="V154" s="228">
        <f t="shared" si="37"/>
        <v>1.0895499143435601</v>
      </c>
      <c r="W154" s="208" t="s">
        <v>277</v>
      </c>
    </row>
    <row r="155" spans="1:23" ht="11.1" customHeight="1">
      <c r="A155" s="207" t="s">
        <v>278</v>
      </c>
      <c r="B155" s="215" t="s">
        <v>43</v>
      </c>
      <c r="C155" s="228">
        <f t="shared" ref="C155:L155" si="38">C25/C$63*100</f>
        <v>8.0383165325276078</v>
      </c>
      <c r="D155" s="228">
        <f t="shared" si="38"/>
        <v>8.100603545009859</v>
      </c>
      <c r="E155" s="228">
        <f t="shared" si="38"/>
        <v>8.0443193340092858</v>
      </c>
      <c r="F155" s="228">
        <f t="shared" si="38"/>
        <v>7.8473529677655183</v>
      </c>
      <c r="G155" s="228">
        <f t="shared" si="38"/>
        <v>7.7959389931360175</v>
      </c>
      <c r="H155" s="228">
        <f t="shared" si="38"/>
        <v>7.5953815325901175</v>
      </c>
      <c r="I155" s="228">
        <f t="shared" si="38"/>
        <v>7.4648236644754178</v>
      </c>
      <c r="J155" s="228">
        <f t="shared" si="38"/>
        <v>7.2143676742594431</v>
      </c>
      <c r="K155" s="228">
        <f t="shared" si="38"/>
        <v>7.0590637576998168</v>
      </c>
      <c r="L155" s="228">
        <f t="shared" si="38"/>
        <v>6.9356440089406872</v>
      </c>
      <c r="M155" s="228">
        <f t="shared" ref="M155:V155" si="39">M25/M$63*100</f>
        <v>6.8852227145102836</v>
      </c>
      <c r="N155" s="228">
        <f t="shared" si="39"/>
        <v>6.8276650471563309</v>
      </c>
      <c r="O155" s="228">
        <f t="shared" si="39"/>
        <v>6.8710089719186698</v>
      </c>
      <c r="P155" s="228">
        <f t="shared" si="39"/>
        <v>6.9577209712923915</v>
      </c>
      <c r="Q155" s="228">
        <f t="shared" si="39"/>
        <v>6.913812547118674</v>
      </c>
      <c r="R155" s="228">
        <f t="shared" si="39"/>
        <v>6.8018251152602138</v>
      </c>
      <c r="S155" s="228">
        <f t="shared" si="39"/>
        <v>6.8355403243079786</v>
      </c>
      <c r="T155" s="228">
        <f t="shared" si="39"/>
        <v>6.8742527303599958</v>
      </c>
      <c r="U155" s="228">
        <f t="shared" si="39"/>
        <v>6.8824425967460137</v>
      </c>
      <c r="V155" s="228">
        <f t="shared" si="39"/>
        <v>6.7383896589316299</v>
      </c>
      <c r="W155" s="208" t="s">
        <v>278</v>
      </c>
    </row>
    <row r="156" spans="1:23" ht="11.1" customHeight="1">
      <c r="A156" s="211" t="s">
        <v>279</v>
      </c>
      <c r="B156" s="216" t="s">
        <v>473</v>
      </c>
      <c r="C156" s="228">
        <f t="shared" ref="C156:L156" si="40">C26/C$63*100</f>
        <v>2.505414583277628</v>
      </c>
      <c r="D156" s="228">
        <f t="shared" si="40"/>
        <v>2.4678345371550585</v>
      </c>
      <c r="E156" s="228">
        <f t="shared" si="40"/>
        <v>2.4557073483110092</v>
      </c>
      <c r="F156" s="228">
        <f t="shared" si="40"/>
        <v>2.2744811339913085</v>
      </c>
      <c r="G156" s="228">
        <f t="shared" si="40"/>
        <v>2.2281127342329361</v>
      </c>
      <c r="H156" s="228">
        <f t="shared" si="40"/>
        <v>2.175387553083048</v>
      </c>
      <c r="I156" s="228">
        <f t="shared" si="40"/>
        <v>2.1517459684327065</v>
      </c>
      <c r="J156" s="228">
        <f t="shared" si="40"/>
        <v>2.1366292752303151</v>
      </c>
      <c r="K156" s="228">
        <f t="shared" si="40"/>
        <v>2.1014340220050594</v>
      </c>
      <c r="L156" s="228">
        <f t="shared" si="40"/>
        <v>2.0707771214177377</v>
      </c>
      <c r="M156" s="228">
        <f t="shared" ref="M156:V156" si="41">M26/M$63*100</f>
        <v>2.0639290708162785</v>
      </c>
      <c r="N156" s="228">
        <f t="shared" si="41"/>
        <v>2.0221926761683462</v>
      </c>
      <c r="O156" s="228">
        <f t="shared" si="41"/>
        <v>2.0161179380845065</v>
      </c>
      <c r="P156" s="228">
        <f t="shared" si="41"/>
        <v>2.0445535613928074</v>
      </c>
      <c r="Q156" s="228">
        <f t="shared" si="41"/>
        <v>2.0398880989912707</v>
      </c>
      <c r="R156" s="228">
        <f t="shared" si="41"/>
        <v>2.0073260256874574</v>
      </c>
      <c r="S156" s="228">
        <f t="shared" si="41"/>
        <v>2.0387052879587748</v>
      </c>
      <c r="T156" s="228">
        <f t="shared" si="41"/>
        <v>2.0677390509298799</v>
      </c>
      <c r="U156" s="228">
        <f t="shared" si="41"/>
        <v>2.0531344097347</v>
      </c>
      <c r="V156" s="228">
        <f t="shared" si="41"/>
        <v>2.0066656284067905</v>
      </c>
      <c r="W156" s="212" t="s">
        <v>279</v>
      </c>
    </row>
    <row r="157" spans="1:23" ht="21.95" customHeight="1">
      <c r="A157" s="207">
        <v>43</v>
      </c>
      <c r="B157" s="219" t="s">
        <v>603</v>
      </c>
      <c r="C157" s="228">
        <f t="shared" ref="C157:L157" si="42">C27/C$63*100</f>
        <v>5.5329019492499798</v>
      </c>
      <c r="D157" s="228">
        <f t="shared" si="42"/>
        <v>5.6327690078548009</v>
      </c>
      <c r="E157" s="228">
        <f t="shared" si="42"/>
        <v>5.5886119856982761</v>
      </c>
      <c r="F157" s="228">
        <f t="shared" si="42"/>
        <v>5.5728718337742107</v>
      </c>
      <c r="G157" s="228">
        <f t="shared" si="42"/>
        <v>5.5678262589030814</v>
      </c>
      <c r="H157" s="228">
        <f t="shared" si="42"/>
        <v>5.4199939795070691</v>
      </c>
      <c r="I157" s="228">
        <f t="shared" si="42"/>
        <v>5.3130776960427104</v>
      </c>
      <c r="J157" s="228">
        <f t="shared" si="42"/>
        <v>5.0777383990291289</v>
      </c>
      <c r="K157" s="228">
        <f t="shared" si="42"/>
        <v>4.9576297356947574</v>
      </c>
      <c r="L157" s="228">
        <f t="shared" si="42"/>
        <v>4.8648668875229504</v>
      </c>
      <c r="M157" s="228">
        <f t="shared" ref="M157:V157" si="43">M27/M$63*100</f>
        <v>4.8212936436940055</v>
      </c>
      <c r="N157" s="228">
        <f t="shared" si="43"/>
        <v>4.8054723709879843</v>
      </c>
      <c r="O157" s="228">
        <f t="shared" si="43"/>
        <v>4.8548910338341633</v>
      </c>
      <c r="P157" s="228">
        <f t="shared" si="43"/>
        <v>4.913167409899585</v>
      </c>
      <c r="Q157" s="228">
        <f t="shared" si="43"/>
        <v>4.8739244481274024</v>
      </c>
      <c r="R157" s="228">
        <f t="shared" si="43"/>
        <v>4.7944990895727564</v>
      </c>
      <c r="S157" s="228">
        <f t="shared" si="43"/>
        <v>4.7968350363492043</v>
      </c>
      <c r="T157" s="228">
        <f t="shared" si="43"/>
        <v>4.8065136794301164</v>
      </c>
      <c r="U157" s="228">
        <f t="shared" si="43"/>
        <v>4.8293081870113133</v>
      </c>
      <c r="V157" s="228">
        <f t="shared" si="43"/>
        <v>4.7317240305248403</v>
      </c>
      <c r="W157" s="208">
        <v>43</v>
      </c>
    </row>
    <row r="158" spans="1:23" ht="11.1" customHeight="1">
      <c r="A158" s="207" t="s">
        <v>280</v>
      </c>
      <c r="B158" s="213" t="s">
        <v>281</v>
      </c>
      <c r="C158" s="228">
        <f t="shared" ref="C158:L158" si="44">C28/C$63*100</f>
        <v>64.01053504104388</v>
      </c>
      <c r="D158" s="228">
        <f t="shared" si="44"/>
        <v>64.11317558366288</v>
      </c>
      <c r="E158" s="228">
        <f t="shared" si="44"/>
        <v>64.786674849244889</v>
      </c>
      <c r="F158" s="228">
        <f t="shared" si="44"/>
        <v>64.600898000788732</v>
      </c>
      <c r="G158" s="228">
        <f t="shared" si="44"/>
        <v>64.308580689603474</v>
      </c>
      <c r="H158" s="228">
        <f t="shared" si="44"/>
        <v>64.336847871445684</v>
      </c>
      <c r="I158" s="228">
        <f t="shared" si="44"/>
        <v>64.48526084055014</v>
      </c>
      <c r="J158" s="228">
        <f t="shared" si="44"/>
        <v>65.008688484133032</v>
      </c>
      <c r="K158" s="228">
        <f t="shared" si="44"/>
        <v>65.274533851465222</v>
      </c>
      <c r="L158" s="228">
        <f t="shared" si="44"/>
        <v>65.535443442164919</v>
      </c>
      <c r="M158" s="228">
        <f t="shared" ref="M158:V158" si="45">M28/M$63*100</f>
        <v>65.316314034841753</v>
      </c>
      <c r="N158" s="228">
        <f t="shared" si="45"/>
        <v>65.34102911390832</v>
      </c>
      <c r="O158" s="228">
        <f t="shared" si="45"/>
        <v>65.674469676315582</v>
      </c>
      <c r="P158" s="228">
        <f t="shared" si="45"/>
        <v>65.627656094699375</v>
      </c>
      <c r="Q158" s="228">
        <f t="shared" si="45"/>
        <v>65.847762291353845</v>
      </c>
      <c r="R158" s="228">
        <f t="shared" si="45"/>
        <v>66.145891422935748</v>
      </c>
      <c r="S158" s="228">
        <f t="shared" si="45"/>
        <v>66.136904836901053</v>
      </c>
      <c r="T158" s="228">
        <f t="shared" si="45"/>
        <v>66.164258658280502</v>
      </c>
      <c r="U158" s="228">
        <f t="shared" si="45"/>
        <v>66.327306972652138</v>
      </c>
      <c r="V158" s="228">
        <f t="shared" si="45"/>
        <v>66.55150288117116</v>
      </c>
      <c r="W158" s="208" t="s">
        <v>280</v>
      </c>
    </row>
    <row r="159" spans="1:23" ht="11.1" customHeight="1">
      <c r="A159" s="207" t="s">
        <v>282</v>
      </c>
      <c r="B159" s="215" t="s">
        <v>44</v>
      </c>
      <c r="C159" s="228">
        <f t="shared" ref="C159:L159" si="46">C29/C$63*100</f>
        <v>19.516430920612851</v>
      </c>
      <c r="D159" s="228">
        <f t="shared" si="46"/>
        <v>19.663011624233313</v>
      </c>
      <c r="E159" s="228">
        <f t="shared" si="46"/>
        <v>19.394311329313197</v>
      </c>
      <c r="F159" s="228">
        <f t="shared" si="46"/>
        <v>19.338592415863197</v>
      </c>
      <c r="G159" s="228">
        <f t="shared" si="46"/>
        <v>19.262965121764296</v>
      </c>
      <c r="H159" s="228">
        <f t="shared" si="46"/>
        <v>19.339476992285761</v>
      </c>
      <c r="I159" s="228">
        <f t="shared" si="46"/>
        <v>19.246179375659995</v>
      </c>
      <c r="J159" s="228">
        <f t="shared" si="46"/>
        <v>19.46360377459299</v>
      </c>
      <c r="K159" s="228">
        <f t="shared" si="46"/>
        <v>19.538218948955269</v>
      </c>
      <c r="L159" s="228">
        <f t="shared" si="46"/>
        <v>19.601410952342942</v>
      </c>
      <c r="M159" s="228">
        <f t="shared" ref="M159:V159" si="47">M29/M$63*100</f>
        <v>19.58517941356374</v>
      </c>
      <c r="N159" s="228">
        <f t="shared" si="47"/>
        <v>19.570560532823041</v>
      </c>
      <c r="O159" s="228">
        <f t="shared" si="47"/>
        <v>19.65255388278727</v>
      </c>
      <c r="P159" s="228">
        <f t="shared" si="47"/>
        <v>19.639156313817313</v>
      </c>
      <c r="Q159" s="228">
        <f t="shared" si="47"/>
        <v>19.625542838273134</v>
      </c>
      <c r="R159" s="228">
        <f t="shared" si="47"/>
        <v>19.614475103919034</v>
      </c>
      <c r="S159" s="228">
        <f t="shared" si="47"/>
        <v>19.508372286409053</v>
      </c>
      <c r="T159" s="228">
        <f t="shared" si="47"/>
        <v>19.504114378723788</v>
      </c>
      <c r="U159" s="228">
        <f t="shared" si="47"/>
        <v>19.673857820844848</v>
      </c>
      <c r="V159" s="228">
        <f t="shared" si="47"/>
        <v>19.805637751129108</v>
      </c>
      <c r="W159" s="208" t="s">
        <v>282</v>
      </c>
    </row>
    <row r="160" spans="1:23" ht="11.1" customHeight="1">
      <c r="A160" s="207" t="s">
        <v>283</v>
      </c>
      <c r="B160" s="216" t="s">
        <v>474</v>
      </c>
      <c r="C160" s="228">
        <f t="shared" ref="C160:L160" si="48">C30/C$63*100</f>
        <v>12.338565202278136</v>
      </c>
      <c r="D160" s="228">
        <f t="shared" si="48"/>
        <v>12.44266867122049</v>
      </c>
      <c r="E160" s="228">
        <f t="shared" si="48"/>
        <v>12.13485244676877</v>
      </c>
      <c r="F160" s="228">
        <f t="shared" si="48"/>
        <v>12.000508351774188</v>
      </c>
      <c r="G160" s="228">
        <f t="shared" si="48"/>
        <v>11.931517843641801</v>
      </c>
      <c r="H160" s="228">
        <f t="shared" si="48"/>
        <v>11.96967015192055</v>
      </c>
      <c r="I160" s="228">
        <f t="shared" si="48"/>
        <v>11.891046046929056</v>
      </c>
      <c r="J160" s="228">
        <f t="shared" si="48"/>
        <v>11.920015061735304</v>
      </c>
      <c r="K160" s="228">
        <f t="shared" si="48"/>
        <v>11.968544033437405</v>
      </c>
      <c r="L160" s="228">
        <f t="shared" si="48"/>
        <v>11.930729624012134</v>
      </c>
      <c r="M160" s="228">
        <f t="shared" ref="M160:V160" si="49">M30/M$63*100</f>
        <v>11.828974909024586</v>
      </c>
      <c r="N160" s="228">
        <f t="shared" si="49"/>
        <v>11.768331324477801</v>
      </c>
      <c r="O160" s="228">
        <f t="shared" si="49"/>
        <v>11.814318551886805</v>
      </c>
      <c r="P160" s="228">
        <f t="shared" si="49"/>
        <v>11.878339654286187</v>
      </c>
      <c r="Q160" s="228">
        <f t="shared" si="49"/>
        <v>11.850167290761936</v>
      </c>
      <c r="R160" s="228">
        <f t="shared" si="49"/>
        <v>11.897586020649719</v>
      </c>
      <c r="S160" s="228">
        <f t="shared" si="49"/>
        <v>11.834721364764581</v>
      </c>
      <c r="T160" s="228">
        <f t="shared" si="49"/>
        <v>11.809748917400958</v>
      </c>
      <c r="U160" s="228">
        <f t="shared" si="49"/>
        <v>11.916952701949169</v>
      </c>
      <c r="V160" s="228">
        <f t="shared" si="49"/>
        <v>12.063666095623734</v>
      </c>
      <c r="W160" s="208" t="s">
        <v>283</v>
      </c>
    </row>
    <row r="161" spans="1:23" ht="11.1" customHeight="1">
      <c r="A161" s="207">
        <v>45</v>
      </c>
      <c r="B161" s="217" t="s">
        <v>475</v>
      </c>
      <c r="C161" s="228">
        <f t="shared" ref="C161:L161" si="50">C31/C$63*100</f>
        <v>2.3750635043717749</v>
      </c>
      <c r="D161" s="228">
        <f t="shared" si="50"/>
        <v>2.3520824481702998</v>
      </c>
      <c r="E161" s="228">
        <f t="shared" si="50"/>
        <v>2.2920113133038047</v>
      </c>
      <c r="F161" s="228">
        <f t="shared" si="50"/>
        <v>2.2984575192171381</v>
      </c>
      <c r="G161" s="228">
        <f t="shared" si="50"/>
        <v>2.2601644719411595</v>
      </c>
      <c r="H161" s="228">
        <f t="shared" si="50"/>
        <v>2.2304246773028709</v>
      </c>
      <c r="I161" s="228">
        <f t="shared" si="50"/>
        <v>2.2041620962360104</v>
      </c>
      <c r="J161" s="228">
        <f t="shared" si="50"/>
        <v>2.1637251335075272</v>
      </c>
      <c r="K161" s="228">
        <f t="shared" si="50"/>
        <v>2.166599652365941</v>
      </c>
      <c r="L161" s="228">
        <f t="shared" si="50"/>
        <v>2.1711852398818552</v>
      </c>
      <c r="M161" s="228">
        <f t="shared" ref="M161:V161" si="51">M31/M$63*100</f>
        <v>2.1827895487148052</v>
      </c>
      <c r="N161" s="228">
        <f t="shared" si="51"/>
        <v>2.2077115200616322</v>
      </c>
      <c r="O161" s="228">
        <f t="shared" si="51"/>
        <v>2.2577369354407044</v>
      </c>
      <c r="P161" s="228">
        <f t="shared" si="51"/>
        <v>2.2363922703776531</v>
      </c>
      <c r="Q161" s="228">
        <f t="shared" si="51"/>
        <v>2.2593287185589941</v>
      </c>
      <c r="R161" s="228">
        <f t="shared" si="51"/>
        <v>2.2511927035490995</v>
      </c>
      <c r="S161" s="228">
        <f t="shared" si="51"/>
        <v>2.2212702692486994</v>
      </c>
      <c r="T161" s="228">
        <f t="shared" si="51"/>
        <v>2.1940841362818877</v>
      </c>
      <c r="U161" s="228">
        <f t="shared" si="51"/>
        <v>2.2215338099899626</v>
      </c>
      <c r="V161" s="228">
        <f t="shared" si="51"/>
        <v>2.2214608316461613</v>
      </c>
      <c r="W161" s="208">
        <v>45</v>
      </c>
    </row>
    <row r="162" spans="1:23" ht="11.1" customHeight="1">
      <c r="A162" s="207">
        <v>46</v>
      </c>
      <c r="B162" s="217" t="s">
        <v>476</v>
      </c>
      <c r="C162" s="228">
        <f t="shared" ref="C162:L162" si="52">C32/C$63*100</f>
        <v>3.1601112329206664</v>
      </c>
      <c r="D162" s="228">
        <f t="shared" si="52"/>
        <v>3.078052314497064</v>
      </c>
      <c r="E162" s="228">
        <f t="shared" si="52"/>
        <v>2.8790223597844071</v>
      </c>
      <c r="F162" s="228">
        <f t="shared" si="52"/>
        <v>2.8140153108217349</v>
      </c>
      <c r="G162" s="228">
        <f t="shared" si="52"/>
        <v>2.805819458248088</v>
      </c>
      <c r="H162" s="228">
        <f t="shared" si="52"/>
        <v>2.6335134744057993</v>
      </c>
      <c r="I162" s="228">
        <f t="shared" si="52"/>
        <v>2.5384747162497669</v>
      </c>
      <c r="J162" s="228">
        <f t="shared" si="52"/>
        <v>2.5255120862793188</v>
      </c>
      <c r="K162" s="228">
        <f t="shared" si="52"/>
        <v>2.4660842514712686</v>
      </c>
      <c r="L162" s="228">
        <f t="shared" si="52"/>
        <v>2.4373603017482237</v>
      </c>
      <c r="M162" s="228">
        <f t="shared" ref="M162:V162" si="53">M32/M$63*100</f>
        <v>2.3727429846883386</v>
      </c>
      <c r="N162" s="228">
        <f t="shared" si="53"/>
        <v>2.3253848925780036</v>
      </c>
      <c r="O162" s="228">
        <f t="shared" si="53"/>
        <v>2.3390269707831108</v>
      </c>
      <c r="P162" s="228">
        <f t="shared" si="53"/>
        <v>2.3355320903599468</v>
      </c>
      <c r="Q162" s="228">
        <f t="shared" si="53"/>
        <v>2.3142823319771462</v>
      </c>
      <c r="R162" s="228">
        <f t="shared" si="53"/>
        <v>2.2960561519943559</v>
      </c>
      <c r="S162" s="228">
        <f t="shared" si="53"/>
        <v>2.3182854766974512</v>
      </c>
      <c r="T162" s="228">
        <f t="shared" si="53"/>
        <v>2.3071165188035647</v>
      </c>
      <c r="U162" s="228">
        <f t="shared" si="53"/>
        <v>2.2823756830770372</v>
      </c>
      <c r="V162" s="228">
        <f t="shared" si="53"/>
        <v>2.2808908269739918</v>
      </c>
      <c r="W162" s="208">
        <v>46</v>
      </c>
    </row>
    <row r="163" spans="1:23" ht="11.1" customHeight="1">
      <c r="A163" s="207">
        <v>47</v>
      </c>
      <c r="B163" s="217" t="s">
        <v>477</v>
      </c>
      <c r="C163" s="228">
        <f t="shared" ref="C163:L163" si="54">C33/C$63*100</f>
        <v>6.8033904649856956</v>
      </c>
      <c r="D163" s="228">
        <f t="shared" si="54"/>
        <v>7.0125339085531255</v>
      </c>
      <c r="E163" s="228">
        <f t="shared" si="54"/>
        <v>6.9638187736805595</v>
      </c>
      <c r="F163" s="228">
        <f t="shared" si="54"/>
        <v>6.888035521735314</v>
      </c>
      <c r="G163" s="228">
        <f t="shared" si="54"/>
        <v>6.8655339134525537</v>
      </c>
      <c r="H163" s="228">
        <f t="shared" si="54"/>
        <v>7.10573200021188</v>
      </c>
      <c r="I163" s="228">
        <f t="shared" si="54"/>
        <v>7.1484092344432772</v>
      </c>
      <c r="J163" s="228">
        <f t="shared" si="54"/>
        <v>7.2307778419484592</v>
      </c>
      <c r="K163" s="228">
        <f t="shared" si="54"/>
        <v>7.3358601296001957</v>
      </c>
      <c r="L163" s="228">
        <f t="shared" si="54"/>
        <v>7.322184082382055</v>
      </c>
      <c r="M163" s="228">
        <f t="shared" ref="M163:V163" si="55">M33/M$63*100</f>
        <v>7.2734423756214435</v>
      </c>
      <c r="N163" s="228">
        <f t="shared" si="55"/>
        <v>7.2352349118381651</v>
      </c>
      <c r="O163" s="228">
        <f t="shared" si="55"/>
        <v>7.2175546456629895</v>
      </c>
      <c r="P163" s="228">
        <f t="shared" si="55"/>
        <v>7.3064152935485867</v>
      </c>
      <c r="Q163" s="228">
        <f t="shared" si="55"/>
        <v>7.2765562402257959</v>
      </c>
      <c r="R163" s="228">
        <f t="shared" si="55"/>
        <v>7.3503371651062617</v>
      </c>
      <c r="S163" s="228">
        <f t="shared" si="55"/>
        <v>7.2951656188184302</v>
      </c>
      <c r="T163" s="228">
        <f t="shared" si="55"/>
        <v>7.3085482623155062</v>
      </c>
      <c r="U163" s="228">
        <f t="shared" si="55"/>
        <v>7.4130432088821694</v>
      </c>
      <c r="V163" s="228">
        <f t="shared" si="55"/>
        <v>7.5613144370035812</v>
      </c>
      <c r="W163" s="208">
        <v>47</v>
      </c>
    </row>
    <row r="164" spans="1:23" ht="11.1" customHeight="1">
      <c r="A164" s="207" t="s">
        <v>284</v>
      </c>
      <c r="B164" s="216" t="s">
        <v>478</v>
      </c>
      <c r="C164" s="228">
        <f t="shared" ref="C164:L164" si="56">C34/C$63*100</f>
        <v>4.6084119896253908</v>
      </c>
      <c r="D164" s="228">
        <f t="shared" si="56"/>
        <v>4.5381627828436342</v>
      </c>
      <c r="E164" s="228">
        <f t="shared" si="56"/>
        <v>4.5178504722770692</v>
      </c>
      <c r="F164" s="228">
        <f t="shared" si="56"/>
        <v>4.6909863203585713</v>
      </c>
      <c r="G164" s="228">
        <f t="shared" si="56"/>
        <v>4.663398595668621</v>
      </c>
      <c r="H164" s="228">
        <f t="shared" si="56"/>
        <v>4.699343559558308</v>
      </c>
      <c r="I164" s="228">
        <f t="shared" si="56"/>
        <v>4.6609443596411158</v>
      </c>
      <c r="J164" s="228">
        <f t="shared" si="56"/>
        <v>4.7377044592404509</v>
      </c>
      <c r="K164" s="228">
        <f t="shared" si="56"/>
        <v>4.7611244789585605</v>
      </c>
      <c r="L164" s="228">
        <f t="shared" si="56"/>
        <v>4.8762173704797638</v>
      </c>
      <c r="M164" s="228">
        <f t="shared" ref="M164:V164" si="57">M34/M$63*100</f>
        <v>4.9932567150586795</v>
      </c>
      <c r="N164" s="228">
        <f t="shared" si="57"/>
        <v>5.0040384209152924</v>
      </c>
      <c r="O164" s="228">
        <f t="shared" si="57"/>
        <v>5.0920078138483209</v>
      </c>
      <c r="P164" s="228">
        <f t="shared" si="57"/>
        <v>5.088588059524306</v>
      </c>
      <c r="Q164" s="228">
        <f t="shared" si="57"/>
        <v>5.0767917557118736</v>
      </c>
      <c r="R164" s="228">
        <f t="shared" si="57"/>
        <v>5.1100470314307307</v>
      </c>
      <c r="S164" s="228">
        <f t="shared" si="57"/>
        <v>5.1328604366944273</v>
      </c>
      <c r="T164" s="228">
        <f t="shared" si="57"/>
        <v>5.1272744627194085</v>
      </c>
      <c r="U164" s="228">
        <f t="shared" si="57"/>
        <v>5.0910149812269978</v>
      </c>
      <c r="V164" s="228">
        <f t="shared" si="57"/>
        <v>5.1230649431552724</v>
      </c>
      <c r="W164" s="208" t="s">
        <v>284</v>
      </c>
    </row>
    <row r="165" spans="1:23" ht="11.1" customHeight="1">
      <c r="A165" s="207" t="s">
        <v>285</v>
      </c>
      <c r="B165" s="216" t="s">
        <v>479</v>
      </c>
      <c r="C165" s="228">
        <f t="shared" ref="C165:L165" si="58">C35/C$63*100</f>
        <v>2.5694537287093238</v>
      </c>
      <c r="D165" s="228">
        <f t="shared" si="58"/>
        <v>2.6821801701691887</v>
      </c>
      <c r="E165" s="228">
        <f t="shared" si="58"/>
        <v>2.7416084102673568</v>
      </c>
      <c r="F165" s="228">
        <f t="shared" si="58"/>
        <v>2.6470977437304373</v>
      </c>
      <c r="G165" s="228">
        <f t="shared" si="58"/>
        <v>2.6680486824538709</v>
      </c>
      <c r="H165" s="228">
        <f t="shared" si="58"/>
        <v>2.6704632808069011</v>
      </c>
      <c r="I165" s="228">
        <f t="shared" si="58"/>
        <v>2.6941889690898257</v>
      </c>
      <c r="J165" s="228">
        <f t="shared" si="58"/>
        <v>2.8058842536172337</v>
      </c>
      <c r="K165" s="228">
        <f t="shared" si="58"/>
        <v>2.8085504365593055</v>
      </c>
      <c r="L165" s="228">
        <f t="shared" si="58"/>
        <v>2.7944639578510415</v>
      </c>
      <c r="M165" s="228">
        <f t="shared" ref="M165:V165" si="59">M35/M$63*100</f>
        <v>2.7629477894804753</v>
      </c>
      <c r="N165" s="228">
        <f t="shared" si="59"/>
        <v>2.7981907874299492</v>
      </c>
      <c r="O165" s="228">
        <f t="shared" si="59"/>
        <v>2.746227517052148</v>
      </c>
      <c r="P165" s="228">
        <f t="shared" si="59"/>
        <v>2.6722286000068198</v>
      </c>
      <c r="Q165" s="228">
        <f t="shared" si="59"/>
        <v>2.6985837917993258</v>
      </c>
      <c r="R165" s="228">
        <f t="shared" si="59"/>
        <v>2.6068420518385866</v>
      </c>
      <c r="S165" s="228">
        <f t="shared" si="59"/>
        <v>2.5407904849500436</v>
      </c>
      <c r="T165" s="228">
        <f t="shared" si="59"/>
        <v>2.567090998603422</v>
      </c>
      <c r="U165" s="228">
        <f t="shared" si="59"/>
        <v>2.6658901376686783</v>
      </c>
      <c r="V165" s="228">
        <f t="shared" si="59"/>
        <v>2.6189067123501011</v>
      </c>
      <c r="W165" s="208" t="s">
        <v>285</v>
      </c>
    </row>
    <row r="166" spans="1:23" ht="11.1" customHeight="1">
      <c r="A166" s="207" t="s">
        <v>286</v>
      </c>
      <c r="B166" s="215" t="s">
        <v>45</v>
      </c>
      <c r="C166" s="228">
        <f t="shared" ref="C166:L166" si="60">C36/C$63*100</f>
        <v>1.7477740046525307</v>
      </c>
      <c r="D166" s="228">
        <f t="shared" si="60"/>
        <v>1.6247507925613622</v>
      </c>
      <c r="E166" s="228">
        <f t="shared" si="60"/>
        <v>1.5625166764501839</v>
      </c>
      <c r="F166" s="228">
        <f t="shared" si="60"/>
        <v>1.6166372530137529</v>
      </c>
      <c r="G166" s="228">
        <f t="shared" si="60"/>
        <v>1.5873364618241834</v>
      </c>
      <c r="H166" s="228">
        <f t="shared" si="60"/>
        <v>1.6854796304502577</v>
      </c>
      <c r="I166" s="228">
        <f t="shared" si="60"/>
        <v>1.7380420914290682</v>
      </c>
      <c r="J166" s="228">
        <f t="shared" si="60"/>
        <v>1.7557607321224582</v>
      </c>
      <c r="K166" s="228">
        <f t="shared" si="60"/>
        <v>1.7787570128680061</v>
      </c>
      <c r="L166" s="228">
        <f t="shared" si="60"/>
        <v>1.6626586573002315</v>
      </c>
      <c r="M166" s="228">
        <f t="shared" ref="M166:V166" si="61">M36/M$63*100</f>
        <v>1.7030051353185596</v>
      </c>
      <c r="N166" s="228">
        <f t="shared" si="61"/>
        <v>1.8177864483019994</v>
      </c>
      <c r="O166" s="228">
        <f t="shared" si="61"/>
        <v>1.8740479686245475</v>
      </c>
      <c r="P166" s="228">
        <f t="shared" si="61"/>
        <v>1.8870664842999147</v>
      </c>
      <c r="Q166" s="228">
        <f t="shared" si="61"/>
        <v>1.8682982448488774</v>
      </c>
      <c r="R166" s="228">
        <f t="shared" si="61"/>
        <v>1.881257229218386</v>
      </c>
      <c r="S166" s="228">
        <f t="shared" si="61"/>
        <v>1.9104436240849703</v>
      </c>
      <c r="T166" s="228">
        <f t="shared" si="61"/>
        <v>1.9396356840719788</v>
      </c>
      <c r="U166" s="228">
        <f t="shared" si="61"/>
        <v>1.9416116281086975</v>
      </c>
      <c r="V166" s="228">
        <f t="shared" si="61"/>
        <v>1.9646783990032706</v>
      </c>
      <c r="W166" s="208" t="s">
        <v>286</v>
      </c>
    </row>
    <row r="167" spans="1:23" ht="11.1" customHeight="1">
      <c r="A167" s="211" t="s">
        <v>287</v>
      </c>
      <c r="B167" s="216" t="s">
        <v>480</v>
      </c>
      <c r="C167" s="228">
        <f t="shared" ref="C167:L167" si="62">C37/C$63*100</f>
        <v>0.35615925559506939</v>
      </c>
      <c r="D167" s="228">
        <f t="shared" si="62"/>
        <v>0.36918107439727205</v>
      </c>
      <c r="E167" s="228">
        <f t="shared" si="62"/>
        <v>0.3524734510913069</v>
      </c>
      <c r="F167" s="228">
        <f t="shared" si="62"/>
        <v>0.32374670979795639</v>
      </c>
      <c r="G167" s="228">
        <f t="shared" si="62"/>
        <v>0.32995196116570102</v>
      </c>
      <c r="H167" s="228">
        <f t="shared" si="62"/>
        <v>0.36523462481089064</v>
      </c>
      <c r="I167" s="228">
        <f t="shared" si="62"/>
        <v>0.37189881897514965</v>
      </c>
      <c r="J167" s="228">
        <f t="shared" si="62"/>
        <v>0.37514406600703731</v>
      </c>
      <c r="K167" s="228">
        <f t="shared" si="62"/>
        <v>0.36616277794653895</v>
      </c>
      <c r="L167" s="228">
        <f t="shared" si="62"/>
        <v>0.26866967350522869</v>
      </c>
      <c r="M167" s="228">
        <f t="shared" ref="M167:V167" si="63">M37/M$63*100</f>
        <v>0.26303153772951671</v>
      </c>
      <c r="N167" s="228">
        <f t="shared" si="63"/>
        <v>0.25684357021260734</v>
      </c>
      <c r="O167" s="228">
        <f t="shared" si="63"/>
        <v>0.24161899735619793</v>
      </c>
      <c r="P167" s="228">
        <f t="shared" si="63"/>
        <v>0.2487967456880493</v>
      </c>
      <c r="Q167" s="228">
        <f t="shared" si="63"/>
        <v>0.24448750459504423</v>
      </c>
      <c r="R167" s="228">
        <f t="shared" si="63"/>
        <v>0.23634766415573383</v>
      </c>
      <c r="S167" s="228">
        <f t="shared" si="63"/>
        <v>0.23674230493013645</v>
      </c>
      <c r="T167" s="228">
        <f t="shared" si="63"/>
        <v>0.24013101709049622</v>
      </c>
      <c r="U167" s="228">
        <f t="shared" si="63"/>
        <v>0.23828701007422462</v>
      </c>
      <c r="V167" s="228">
        <f t="shared" si="63"/>
        <v>0.2289985983491668</v>
      </c>
      <c r="W167" s="212" t="s">
        <v>287</v>
      </c>
    </row>
    <row r="168" spans="1:23" ht="11.1" customHeight="1">
      <c r="A168" s="207">
        <v>61</v>
      </c>
      <c r="B168" s="216" t="s">
        <v>481</v>
      </c>
      <c r="C168" s="228">
        <f t="shared" ref="C168:L168" si="64">C38/C$63*100</f>
        <v>0.39613358645953101</v>
      </c>
      <c r="D168" s="228">
        <f t="shared" si="64"/>
        <v>0.29237615888267909</v>
      </c>
      <c r="E168" s="228">
        <f t="shared" si="64"/>
        <v>0.27616201504882865</v>
      </c>
      <c r="F168" s="228">
        <f t="shared" si="64"/>
        <v>0.27880736481183777</v>
      </c>
      <c r="G168" s="228">
        <f t="shared" si="64"/>
        <v>0.27063039822991691</v>
      </c>
      <c r="H168" s="228">
        <f t="shared" si="64"/>
        <v>0.25645232764401055</v>
      </c>
      <c r="I168" s="228">
        <f t="shared" si="64"/>
        <v>0.26450967908545364</v>
      </c>
      <c r="J168" s="228">
        <f t="shared" si="64"/>
        <v>0.25760146953687713</v>
      </c>
      <c r="K168" s="228">
        <f t="shared" si="64"/>
        <v>0.25196536768162869</v>
      </c>
      <c r="L168" s="228">
        <f t="shared" si="64"/>
        <v>0.19108725153668077</v>
      </c>
      <c r="M168" s="228">
        <f t="shared" ref="M168:V168" si="65">M38/M$63*100</f>
        <v>0.17705000204717941</v>
      </c>
      <c r="N168" s="228">
        <f t="shared" si="65"/>
        <v>0.17508107906606857</v>
      </c>
      <c r="O168" s="228">
        <f t="shared" si="65"/>
        <v>0.1737105524470802</v>
      </c>
      <c r="P168" s="228">
        <f t="shared" si="65"/>
        <v>0.17478918580317776</v>
      </c>
      <c r="Q168" s="228">
        <f t="shared" si="65"/>
        <v>0.17433130424488627</v>
      </c>
      <c r="R168" s="228">
        <f t="shared" si="65"/>
        <v>0.17607023761336479</v>
      </c>
      <c r="S168" s="228">
        <f t="shared" si="65"/>
        <v>0.17916314934042257</v>
      </c>
      <c r="T168" s="228">
        <f t="shared" si="65"/>
        <v>0.16816706688502847</v>
      </c>
      <c r="U168" s="228">
        <f t="shared" si="65"/>
        <v>0.16616894462274323</v>
      </c>
      <c r="V168" s="228">
        <f t="shared" si="65"/>
        <v>0.1674505528733842</v>
      </c>
      <c r="W168" s="208">
        <v>61</v>
      </c>
    </row>
    <row r="169" spans="1:23" ht="11.1" customHeight="1">
      <c r="A169" s="211" t="s">
        <v>288</v>
      </c>
      <c r="B169" s="216" t="s">
        <v>201</v>
      </c>
      <c r="C169" s="228">
        <f t="shared" ref="C169:L169" si="66">C39/C$63*100</f>
        <v>0.9954811625979304</v>
      </c>
      <c r="D169" s="228">
        <f t="shared" si="66"/>
        <v>0.96319355928141093</v>
      </c>
      <c r="E169" s="228">
        <f t="shared" si="66"/>
        <v>0.93388121031004845</v>
      </c>
      <c r="F169" s="228">
        <f t="shared" si="66"/>
        <v>1.0140831784039588</v>
      </c>
      <c r="G169" s="228">
        <f t="shared" si="66"/>
        <v>0.98675410242856543</v>
      </c>
      <c r="H169" s="228">
        <f t="shared" si="66"/>
        <v>1.0637926779953568</v>
      </c>
      <c r="I169" s="228">
        <f t="shared" si="66"/>
        <v>1.1016335933684649</v>
      </c>
      <c r="J169" s="228">
        <f t="shared" si="66"/>
        <v>1.1230151965785438</v>
      </c>
      <c r="K169" s="228">
        <f t="shared" si="66"/>
        <v>1.1606288672398384</v>
      </c>
      <c r="L169" s="228">
        <f t="shared" si="66"/>
        <v>1.202901732258322</v>
      </c>
      <c r="M169" s="228">
        <f t="shared" ref="M169:V169" si="67">M39/M$63*100</f>
        <v>1.2629235955418636</v>
      </c>
      <c r="N169" s="228">
        <f t="shared" si="67"/>
        <v>1.3858617990233235</v>
      </c>
      <c r="O169" s="228">
        <f t="shared" si="67"/>
        <v>1.4587184188212694</v>
      </c>
      <c r="P169" s="228">
        <f t="shared" si="67"/>
        <v>1.4634805528086878</v>
      </c>
      <c r="Q169" s="228">
        <f t="shared" si="67"/>
        <v>1.4494794360089471</v>
      </c>
      <c r="R169" s="228">
        <f t="shared" si="67"/>
        <v>1.4688393274492875</v>
      </c>
      <c r="S169" s="228">
        <f t="shared" si="67"/>
        <v>1.4945381698144111</v>
      </c>
      <c r="T169" s="228">
        <f t="shared" si="67"/>
        <v>1.5313376000964543</v>
      </c>
      <c r="U169" s="228">
        <f t="shared" si="67"/>
        <v>1.5371556734117298</v>
      </c>
      <c r="V169" s="228">
        <f t="shared" si="67"/>
        <v>1.5682292477807194</v>
      </c>
      <c r="W169" s="212" t="s">
        <v>288</v>
      </c>
    </row>
    <row r="170" spans="1:23" ht="11.1" customHeight="1">
      <c r="A170" s="207" t="s">
        <v>289</v>
      </c>
      <c r="B170" s="215" t="s">
        <v>482</v>
      </c>
      <c r="C170" s="228">
        <f t="shared" ref="C170:L170" si="68">C40/C$63*100</f>
        <v>1.8175619668975105</v>
      </c>
      <c r="D170" s="228">
        <f t="shared" si="68"/>
        <v>1.8962915754267846</v>
      </c>
      <c r="E170" s="228">
        <f t="shared" si="68"/>
        <v>1.8449490367682373</v>
      </c>
      <c r="F170" s="228">
        <f t="shared" si="68"/>
        <v>1.7868302825675957</v>
      </c>
      <c r="G170" s="228">
        <f t="shared" si="68"/>
        <v>1.8287584216587032</v>
      </c>
      <c r="H170" s="228">
        <f t="shared" si="68"/>
        <v>1.8091193672539445</v>
      </c>
      <c r="I170" s="228">
        <f t="shared" si="68"/>
        <v>1.7335675439336642</v>
      </c>
      <c r="J170" s="228">
        <f t="shared" si="68"/>
        <v>1.7002969095456293</v>
      </c>
      <c r="K170" s="228">
        <f t="shared" si="68"/>
        <v>1.6141413199254315</v>
      </c>
      <c r="L170" s="228">
        <f t="shared" si="68"/>
        <v>1.5536441286820468</v>
      </c>
      <c r="M170" s="228">
        <f t="shared" ref="M170:V170" si="69">M40/M$63*100</f>
        <v>1.5017611946594673</v>
      </c>
      <c r="N170" s="228">
        <f t="shared" si="69"/>
        <v>1.4489854244069735</v>
      </c>
      <c r="O170" s="228">
        <f t="shared" si="69"/>
        <v>1.4362073321110647</v>
      </c>
      <c r="P170" s="228">
        <f t="shared" si="69"/>
        <v>1.4387271710041916</v>
      </c>
      <c r="Q170" s="228">
        <f t="shared" si="69"/>
        <v>1.4260524987694627</v>
      </c>
      <c r="R170" s="228">
        <f t="shared" si="69"/>
        <v>1.4244771465844253</v>
      </c>
      <c r="S170" s="228">
        <f t="shared" si="69"/>
        <v>1.4135241719059077</v>
      </c>
      <c r="T170" s="228">
        <f t="shared" si="69"/>
        <v>1.3984617548654161</v>
      </c>
      <c r="U170" s="228">
        <f t="shared" si="69"/>
        <v>1.4074175041201473</v>
      </c>
      <c r="V170" s="228">
        <f t="shared" si="69"/>
        <v>1.3942999532783056</v>
      </c>
      <c r="W170" s="208" t="s">
        <v>289</v>
      </c>
    </row>
    <row r="171" spans="1:23" ht="11.1" customHeight="1">
      <c r="A171" s="211">
        <v>64</v>
      </c>
      <c r="B171" s="216" t="s">
        <v>483</v>
      </c>
      <c r="C171" s="228">
        <f t="shared" ref="C171:L171" si="70">C41/C$63*100</f>
        <v>1.3424155726088931</v>
      </c>
      <c r="D171" s="228">
        <f t="shared" si="70"/>
        <v>1.3910677517403667</v>
      </c>
      <c r="E171" s="228">
        <f t="shared" si="70"/>
        <v>1.339852713591974</v>
      </c>
      <c r="F171" s="228">
        <f t="shared" si="70"/>
        <v>1.3024548936064284</v>
      </c>
      <c r="G171" s="228">
        <f t="shared" si="70"/>
        <v>1.2948643552366463</v>
      </c>
      <c r="H171" s="228">
        <f t="shared" si="70"/>
        <v>1.289625760474818</v>
      </c>
      <c r="I171" s="228">
        <f t="shared" si="70"/>
        <v>1.2482709070035618</v>
      </c>
      <c r="J171" s="228">
        <f t="shared" si="70"/>
        <v>1.2269462586089777</v>
      </c>
      <c r="K171" s="228">
        <f t="shared" si="70"/>
        <v>1.1699562495352065</v>
      </c>
      <c r="L171" s="228">
        <f t="shared" si="70"/>
        <v>1.1225752374870281</v>
      </c>
      <c r="M171" s="228">
        <f t="shared" ref="M171:V171" si="71">M41/M$63*100</f>
        <v>1.0769404469302855</v>
      </c>
      <c r="N171" s="228">
        <f t="shared" si="71"/>
        <v>1.0429066689861699</v>
      </c>
      <c r="O171" s="228">
        <f t="shared" si="71"/>
        <v>1.0476409631743633</v>
      </c>
      <c r="P171" s="228">
        <f t="shared" si="71"/>
        <v>1.0494928714049188</v>
      </c>
      <c r="Q171" s="228">
        <f t="shared" si="71"/>
        <v>1.0406295366326268</v>
      </c>
      <c r="R171" s="228">
        <f t="shared" si="71"/>
        <v>1.0326112156114775</v>
      </c>
      <c r="S171" s="228">
        <f t="shared" si="71"/>
        <v>1.0225654852650279</v>
      </c>
      <c r="T171" s="228">
        <f t="shared" si="71"/>
        <v>1.0095047674547117</v>
      </c>
      <c r="U171" s="228">
        <f t="shared" si="71"/>
        <v>1.0037050346340195</v>
      </c>
      <c r="V171" s="228">
        <f t="shared" si="71"/>
        <v>1.004827908425479</v>
      </c>
      <c r="W171" s="212">
        <v>64</v>
      </c>
    </row>
    <row r="172" spans="1:23" ht="21.95" customHeight="1">
      <c r="A172" s="207" t="s">
        <v>290</v>
      </c>
      <c r="B172" s="219" t="s">
        <v>613</v>
      </c>
      <c r="C172" s="228">
        <f t="shared" ref="C172:L172" si="72">C42/C$63*100</f>
        <v>0.47514639428861738</v>
      </c>
      <c r="D172" s="228">
        <f t="shared" si="72"/>
        <v>0.50522382368641805</v>
      </c>
      <c r="E172" s="228">
        <f t="shared" si="72"/>
        <v>0.50509632317626341</v>
      </c>
      <c r="F172" s="228">
        <f t="shared" si="72"/>
        <v>0.48437538896116744</v>
      </c>
      <c r="G172" s="228">
        <f t="shared" si="72"/>
        <v>0.53389406642205683</v>
      </c>
      <c r="H172" s="228">
        <f t="shared" si="72"/>
        <v>0.5194936067791267</v>
      </c>
      <c r="I172" s="228">
        <f t="shared" si="72"/>
        <v>0.4852966369301025</v>
      </c>
      <c r="J172" s="228">
        <f t="shared" si="72"/>
        <v>0.47335065093665168</v>
      </c>
      <c r="K172" s="228">
        <f t="shared" si="72"/>
        <v>0.44418507039022487</v>
      </c>
      <c r="L172" s="228">
        <f t="shared" si="72"/>
        <v>0.43106889119501873</v>
      </c>
      <c r="M172" s="228">
        <f t="shared" ref="M172:V172" si="73">M42/M$63*100</f>
        <v>0.42482074772918177</v>
      </c>
      <c r="N172" s="228">
        <f t="shared" si="73"/>
        <v>0.40607875542080341</v>
      </c>
      <c r="O172" s="228">
        <f t="shared" si="73"/>
        <v>0.38856636893670132</v>
      </c>
      <c r="P172" s="228">
        <f t="shared" si="73"/>
        <v>0.38923429959927308</v>
      </c>
      <c r="Q172" s="228">
        <f t="shared" si="73"/>
        <v>0.38542296213683575</v>
      </c>
      <c r="R172" s="228">
        <f t="shared" si="73"/>
        <v>0.39186593097294786</v>
      </c>
      <c r="S172" s="228">
        <f t="shared" si="73"/>
        <v>0.39095868664087996</v>
      </c>
      <c r="T172" s="228">
        <f t="shared" si="73"/>
        <v>0.38895698741070439</v>
      </c>
      <c r="U172" s="228">
        <f t="shared" si="73"/>
        <v>0.40371246948612782</v>
      </c>
      <c r="V172" s="228">
        <f t="shared" si="73"/>
        <v>0.38947204485282666</v>
      </c>
      <c r="W172" s="208" t="s">
        <v>290</v>
      </c>
    </row>
    <row r="173" spans="1:23" ht="11.1" customHeight="1">
      <c r="A173" s="207" t="s">
        <v>291</v>
      </c>
      <c r="B173" s="215" t="s">
        <v>47</v>
      </c>
      <c r="C173" s="228">
        <f t="shared" ref="C173:L173" si="74">C43/C$63*100</f>
        <v>0.80496804727399129</v>
      </c>
      <c r="D173" s="228">
        <f t="shared" si="74"/>
        <v>0.71139872100750623</v>
      </c>
      <c r="E173" s="228">
        <f t="shared" si="74"/>
        <v>0.70628101819734246</v>
      </c>
      <c r="F173" s="228">
        <f t="shared" si="74"/>
        <v>0.69911470800562325</v>
      </c>
      <c r="G173" s="228">
        <f t="shared" si="74"/>
        <v>0.70190720763451708</v>
      </c>
      <c r="H173" s="228">
        <f t="shared" si="74"/>
        <v>0.7134154928212727</v>
      </c>
      <c r="I173" s="228">
        <f t="shared" si="74"/>
        <v>0.74213566316629209</v>
      </c>
      <c r="J173" s="228">
        <f t="shared" si="74"/>
        <v>0.7654261936806861</v>
      </c>
      <c r="K173" s="228">
        <f t="shared" si="74"/>
        <v>0.78148338150380092</v>
      </c>
      <c r="L173" s="228">
        <f t="shared" si="74"/>
        <v>0.79864991618104897</v>
      </c>
      <c r="M173" s="228">
        <f t="shared" ref="M173:V173" si="75">M43/M$63*100</f>
        <v>0.82011248320382335</v>
      </c>
      <c r="N173" s="228">
        <f t="shared" si="75"/>
        <v>0.82135268461796551</v>
      </c>
      <c r="O173" s="228">
        <f t="shared" si="75"/>
        <v>0.8227802192579845</v>
      </c>
      <c r="P173" s="228">
        <f t="shared" si="75"/>
        <v>0.82140813906348875</v>
      </c>
      <c r="Q173" s="228">
        <f t="shared" si="75"/>
        <v>0.81907052380388656</v>
      </c>
      <c r="R173" s="228">
        <f t="shared" si="75"/>
        <v>0.82145224737053824</v>
      </c>
      <c r="S173" s="228">
        <f t="shared" si="75"/>
        <v>0.83143292721339568</v>
      </c>
      <c r="T173" s="228">
        <f t="shared" si="75"/>
        <v>0.83129037767886749</v>
      </c>
      <c r="U173" s="228">
        <f t="shared" si="75"/>
        <v>0.82997732370106936</v>
      </c>
      <c r="V173" s="228">
        <f t="shared" si="75"/>
        <v>0.84597414732907639</v>
      </c>
      <c r="W173" s="208" t="s">
        <v>291</v>
      </c>
    </row>
    <row r="174" spans="1:23" ht="21.95" customHeight="1">
      <c r="A174" s="207" t="s">
        <v>292</v>
      </c>
      <c r="B174" s="220" t="s">
        <v>614</v>
      </c>
      <c r="C174" s="228">
        <f t="shared" ref="C174:L174" si="76">C44/C$63*100</f>
        <v>10.543330035562448</v>
      </c>
      <c r="D174" s="228">
        <f t="shared" si="76"/>
        <v>9.5968014293340307</v>
      </c>
      <c r="E174" s="228">
        <f t="shared" si="76"/>
        <v>10.900528309941834</v>
      </c>
      <c r="F174" s="228">
        <f t="shared" si="76"/>
        <v>11.243614485929267</v>
      </c>
      <c r="G174" s="228">
        <f t="shared" si="76"/>
        <v>11.183859365246352</v>
      </c>
      <c r="H174" s="228">
        <f t="shared" si="76"/>
        <v>10.981973403891098</v>
      </c>
      <c r="I174" s="228">
        <f t="shared" si="76"/>
        <v>11.263970176501722</v>
      </c>
      <c r="J174" s="228">
        <f t="shared" si="76"/>
        <v>11.622978305503894</v>
      </c>
      <c r="K174" s="228">
        <f t="shared" si="76"/>
        <v>11.62670807688284</v>
      </c>
      <c r="L174" s="228">
        <f t="shared" si="76"/>
        <v>11.798390476570606</v>
      </c>
      <c r="M174" s="228">
        <f t="shared" ref="M174:V174" si="77">M44/M$63*100</f>
        <v>11.848454131394179</v>
      </c>
      <c r="N174" s="228">
        <f t="shared" si="77"/>
        <v>11.691166420219441</v>
      </c>
      <c r="O174" s="228">
        <f t="shared" si="77"/>
        <v>11.487657671403166</v>
      </c>
      <c r="P174" s="228">
        <f t="shared" si="77"/>
        <v>11.293351570008499</v>
      </c>
      <c r="Q174" s="228">
        <f t="shared" si="77"/>
        <v>11.587361915027508</v>
      </c>
      <c r="R174" s="228">
        <f t="shared" si="77"/>
        <v>11.608354626762425</v>
      </c>
      <c r="S174" s="228">
        <f t="shared" si="77"/>
        <v>11.68088296438156</v>
      </c>
      <c r="T174" s="228">
        <f t="shared" si="77"/>
        <v>11.794426749992464</v>
      </c>
      <c r="U174" s="228">
        <f t="shared" si="77"/>
        <v>11.794277642160568</v>
      </c>
      <c r="V174" s="228">
        <f t="shared" si="77"/>
        <v>11.621367388257282</v>
      </c>
      <c r="W174" s="208" t="s">
        <v>292</v>
      </c>
    </row>
    <row r="175" spans="1:23" ht="11.1" customHeight="1">
      <c r="A175" s="207" t="s">
        <v>293</v>
      </c>
      <c r="B175" s="219" t="s">
        <v>615</v>
      </c>
      <c r="C175" s="228">
        <f t="shared" ref="C175:L175" si="78">C45/C$63*100</f>
        <v>3.4186742961041738</v>
      </c>
      <c r="D175" s="228">
        <f t="shared" si="78"/>
        <v>3.4879508884313277</v>
      </c>
      <c r="E175" s="228">
        <f t="shared" si="78"/>
        <v>3.4597630609957846</v>
      </c>
      <c r="F175" s="228">
        <f t="shared" si="78"/>
        <v>3.3751675399049592</v>
      </c>
      <c r="G175" s="228">
        <f t="shared" si="78"/>
        <v>3.4781305048536408</v>
      </c>
      <c r="H175" s="228">
        <f t="shared" si="78"/>
        <v>3.5271561697779008</v>
      </c>
      <c r="I175" s="228">
        <f t="shared" si="78"/>
        <v>3.7728106039104987</v>
      </c>
      <c r="J175" s="228">
        <f t="shared" si="78"/>
        <v>3.7885861559245795</v>
      </c>
      <c r="K175" s="228">
        <f t="shared" si="78"/>
        <v>3.8011603767758264</v>
      </c>
      <c r="L175" s="228">
        <f t="shared" si="78"/>
        <v>3.8476889917777597</v>
      </c>
      <c r="M175" s="228">
        <f t="shared" ref="M175:V175" si="79">M45/M$63*100</f>
        <v>3.9055220493630789</v>
      </c>
      <c r="N175" s="228">
        <f t="shared" si="79"/>
        <v>4.1562185469140251</v>
      </c>
      <c r="O175" s="228">
        <f t="shared" si="79"/>
        <v>4.348141459668887</v>
      </c>
      <c r="P175" s="228">
        <f t="shared" si="79"/>
        <v>4.3397982599382932</v>
      </c>
      <c r="Q175" s="228">
        <f t="shared" si="79"/>
        <v>4.315790129533517</v>
      </c>
      <c r="R175" s="228">
        <f t="shared" si="79"/>
        <v>4.3585216115251439</v>
      </c>
      <c r="S175" s="228">
        <f t="shared" si="79"/>
        <v>4.4101601380891777</v>
      </c>
      <c r="T175" s="228">
        <f t="shared" si="79"/>
        <v>4.4220779873202787</v>
      </c>
      <c r="U175" s="228">
        <f t="shared" si="79"/>
        <v>4.4326588270281659</v>
      </c>
      <c r="V175" s="228">
        <f t="shared" si="79"/>
        <v>4.5135648652857814</v>
      </c>
      <c r="W175" s="208" t="s">
        <v>293</v>
      </c>
    </row>
    <row r="176" spans="1:23" ht="11.1" customHeight="1">
      <c r="A176" s="211" t="s">
        <v>294</v>
      </c>
      <c r="B176" s="217" t="s">
        <v>616</v>
      </c>
      <c r="C176" s="228">
        <f t="shared" ref="C176:L176" si="80">C46/C$63*100</f>
        <v>2.6500708575095588</v>
      </c>
      <c r="D176" s="228">
        <f t="shared" si="80"/>
        <v>2.6558976370232372</v>
      </c>
      <c r="E176" s="228">
        <f t="shared" si="80"/>
        <v>2.6125993916430974</v>
      </c>
      <c r="F176" s="228">
        <f t="shared" si="80"/>
        <v>2.5287880395833087</v>
      </c>
      <c r="G176" s="228">
        <f t="shared" si="80"/>
        <v>2.6482748281419428</v>
      </c>
      <c r="H176" s="228">
        <f t="shared" si="80"/>
        <v>2.689584159643835</v>
      </c>
      <c r="I176" s="228">
        <f t="shared" si="80"/>
        <v>2.8876172651054333</v>
      </c>
      <c r="J176" s="228">
        <f t="shared" si="80"/>
        <v>2.8923874631407278</v>
      </c>
      <c r="K176" s="228">
        <f t="shared" si="80"/>
        <v>2.8801443979615886</v>
      </c>
      <c r="L176" s="228">
        <f t="shared" si="80"/>
        <v>2.9251816077273092</v>
      </c>
      <c r="M176" s="228">
        <f t="shared" ref="M176:V176" si="81">M46/M$63*100</f>
        <v>2.9507920102929699</v>
      </c>
      <c r="N176" s="228">
        <f t="shared" si="81"/>
        <v>3.218435080830548</v>
      </c>
      <c r="O176" s="228">
        <f t="shared" si="81"/>
        <v>3.3835413941366124</v>
      </c>
      <c r="P176" s="228">
        <f t="shared" si="81"/>
        <v>3.3900766723372118</v>
      </c>
      <c r="Q176" s="228">
        <f t="shared" si="81"/>
        <v>3.3621393279708909</v>
      </c>
      <c r="R176" s="228">
        <f t="shared" si="81"/>
        <v>3.3904485968893838</v>
      </c>
      <c r="S176" s="228">
        <f t="shared" si="81"/>
        <v>3.425518779372299</v>
      </c>
      <c r="T176" s="228">
        <f t="shared" si="81"/>
        <v>3.4207366697143549</v>
      </c>
      <c r="U176" s="228">
        <f t="shared" si="81"/>
        <v>3.4265994225598195</v>
      </c>
      <c r="V176" s="228">
        <f t="shared" si="81"/>
        <v>3.4861859523438716</v>
      </c>
      <c r="W176" s="212" t="s">
        <v>294</v>
      </c>
    </row>
    <row r="177" spans="1:23" ht="11.1" customHeight="1">
      <c r="A177" s="207">
        <v>72</v>
      </c>
      <c r="B177" s="217" t="s">
        <v>484</v>
      </c>
      <c r="C177" s="228">
        <f t="shared" ref="C177:L177" si="82">C47/C$63*100</f>
        <v>0.49626995374207866</v>
      </c>
      <c r="D177" s="228">
        <f t="shared" si="82"/>
        <v>0.52360797899576217</v>
      </c>
      <c r="E177" s="228">
        <f t="shared" si="82"/>
        <v>0.54298521799455679</v>
      </c>
      <c r="F177" s="228">
        <f t="shared" si="82"/>
        <v>0.53507954788136536</v>
      </c>
      <c r="G177" s="228">
        <f t="shared" si="82"/>
        <v>0.52562265023928945</v>
      </c>
      <c r="H177" s="228">
        <f t="shared" si="82"/>
        <v>0.52931243645214676</v>
      </c>
      <c r="I177" s="228">
        <f t="shared" si="82"/>
        <v>0.53975827215987682</v>
      </c>
      <c r="J177" s="228">
        <f t="shared" si="82"/>
        <v>0.54980422288315201</v>
      </c>
      <c r="K177" s="228">
        <f t="shared" si="82"/>
        <v>0.56871822860405641</v>
      </c>
      <c r="L177" s="228">
        <f t="shared" si="82"/>
        <v>0.56739941725872123</v>
      </c>
      <c r="M177" s="228">
        <f t="shared" ref="M177:V177" si="83">M47/M$63*100</f>
        <v>0.60286332161684997</v>
      </c>
      <c r="N177" s="228">
        <f t="shared" si="83"/>
        <v>0.6000472184599327</v>
      </c>
      <c r="O177" s="228">
        <f t="shared" si="83"/>
        <v>0.63293672133525758</v>
      </c>
      <c r="P177" s="228">
        <f t="shared" si="83"/>
        <v>0.64371421968121179</v>
      </c>
      <c r="Q177" s="228">
        <f t="shared" si="83"/>
        <v>0.64523766503218083</v>
      </c>
      <c r="R177" s="228">
        <f t="shared" si="83"/>
        <v>0.66129725543468043</v>
      </c>
      <c r="S177" s="228">
        <f t="shared" si="83"/>
        <v>0.6770905517267447</v>
      </c>
      <c r="T177" s="228">
        <f t="shared" si="83"/>
        <v>0.6905022656713119</v>
      </c>
      <c r="U177" s="228">
        <f t="shared" si="83"/>
        <v>0.69243255969566675</v>
      </c>
      <c r="V177" s="228">
        <f t="shared" si="83"/>
        <v>0.71004516430462539</v>
      </c>
      <c r="W177" s="208">
        <v>72</v>
      </c>
    </row>
    <row r="178" spans="1:23" ht="11.1" customHeight="1">
      <c r="A178" s="211" t="s">
        <v>295</v>
      </c>
      <c r="B178" s="217" t="s">
        <v>485</v>
      </c>
      <c r="C178" s="228">
        <f t="shared" ref="C178:L178" si="84">C48/C$63*100</f>
        <v>0.27233348485253617</v>
      </c>
      <c r="D178" s="228">
        <f t="shared" si="84"/>
        <v>0.308445272412328</v>
      </c>
      <c r="E178" s="228">
        <f t="shared" si="84"/>
        <v>0.3041784513581301</v>
      </c>
      <c r="F178" s="228">
        <f t="shared" si="84"/>
        <v>0.31129995244028508</v>
      </c>
      <c r="G178" s="228">
        <f t="shared" si="84"/>
        <v>0.30423302647240902</v>
      </c>
      <c r="H178" s="228">
        <f t="shared" si="84"/>
        <v>0.30825957368191903</v>
      </c>
      <c r="I178" s="228">
        <f t="shared" si="84"/>
        <v>0.34543506664518886</v>
      </c>
      <c r="J178" s="228">
        <f t="shared" si="84"/>
        <v>0.34639446990069939</v>
      </c>
      <c r="K178" s="228">
        <f t="shared" si="84"/>
        <v>0.35229775021018123</v>
      </c>
      <c r="L178" s="228">
        <f t="shared" si="84"/>
        <v>0.35510796679172985</v>
      </c>
      <c r="M178" s="228">
        <f t="shared" ref="M178:V178" si="85">M48/M$63*100</f>
        <v>0.35186671745325915</v>
      </c>
      <c r="N178" s="228">
        <f t="shared" si="85"/>
        <v>0.33773624762354459</v>
      </c>
      <c r="O178" s="228">
        <f t="shared" si="85"/>
        <v>0.33166334419701704</v>
      </c>
      <c r="P178" s="228">
        <f t="shared" si="85"/>
        <v>0.30600736791986977</v>
      </c>
      <c r="Q178" s="228">
        <f t="shared" si="85"/>
        <v>0.30841313653044566</v>
      </c>
      <c r="R178" s="228">
        <f t="shared" si="85"/>
        <v>0.30677575920107969</v>
      </c>
      <c r="S178" s="228">
        <f t="shared" si="85"/>
        <v>0.30755080699013465</v>
      </c>
      <c r="T178" s="228">
        <f t="shared" si="85"/>
        <v>0.31083905193461203</v>
      </c>
      <c r="U178" s="228">
        <f t="shared" si="85"/>
        <v>0.31362684477267938</v>
      </c>
      <c r="V178" s="228">
        <f t="shared" si="85"/>
        <v>0.31733374863728392</v>
      </c>
      <c r="W178" s="212" t="s">
        <v>295</v>
      </c>
    </row>
    <row r="179" spans="1:23" ht="11.1" customHeight="1">
      <c r="A179" s="207" t="s">
        <v>296</v>
      </c>
      <c r="B179" s="219" t="s">
        <v>617</v>
      </c>
      <c r="C179" s="228">
        <f t="shared" ref="C179:L179" si="86">C49/C$63*100</f>
        <v>7.1246557394582748</v>
      </c>
      <c r="D179" s="228">
        <f t="shared" si="86"/>
        <v>6.1088505409027025</v>
      </c>
      <c r="E179" s="228">
        <f t="shared" si="86"/>
        <v>7.4407652489460476</v>
      </c>
      <c r="F179" s="228">
        <f t="shared" si="86"/>
        <v>7.8684469460243083</v>
      </c>
      <c r="G179" s="228">
        <f t="shared" si="86"/>
        <v>7.7057288603927114</v>
      </c>
      <c r="H179" s="228">
        <f t="shared" si="86"/>
        <v>7.4548172341131984</v>
      </c>
      <c r="I179" s="228">
        <f t="shared" si="86"/>
        <v>7.491159572591223</v>
      </c>
      <c r="J179" s="228">
        <f t="shared" si="86"/>
        <v>7.8343921495793136</v>
      </c>
      <c r="K179" s="228">
        <f t="shared" si="86"/>
        <v>7.8255477001070135</v>
      </c>
      <c r="L179" s="228">
        <f t="shared" si="86"/>
        <v>7.9507014847928481</v>
      </c>
      <c r="M179" s="228">
        <f t="shared" ref="M179:V179" si="87">M49/M$63*100</f>
        <v>7.9429320820311</v>
      </c>
      <c r="N179" s="228">
        <f t="shared" si="87"/>
        <v>7.5349478733054172</v>
      </c>
      <c r="O179" s="228">
        <f t="shared" si="87"/>
        <v>7.1395162117342785</v>
      </c>
      <c r="P179" s="228">
        <f t="shared" si="87"/>
        <v>6.9535533100702072</v>
      </c>
      <c r="Q179" s="228">
        <f t="shared" si="87"/>
        <v>7.2715717854939914</v>
      </c>
      <c r="R179" s="228">
        <f t="shared" si="87"/>
        <v>7.2498330152372805</v>
      </c>
      <c r="S179" s="228">
        <f t="shared" si="87"/>
        <v>7.2707228262923804</v>
      </c>
      <c r="T179" s="228">
        <f t="shared" si="87"/>
        <v>7.3723487626721855</v>
      </c>
      <c r="U179" s="228">
        <f t="shared" si="87"/>
        <v>7.3616188151324025</v>
      </c>
      <c r="V179" s="228">
        <f t="shared" si="87"/>
        <v>7.1078025229715003</v>
      </c>
      <c r="W179" s="208" t="s">
        <v>296</v>
      </c>
    </row>
    <row r="180" spans="1:23" ht="21.95" customHeight="1">
      <c r="A180" s="225" t="s">
        <v>297</v>
      </c>
      <c r="B180" s="217" t="s">
        <v>620</v>
      </c>
      <c r="C180" s="223">
        <f t="shared" ref="C180:L180" si="88">C50/C$63*100</f>
        <v>3.5448808791678923</v>
      </c>
      <c r="D180" s="223">
        <f t="shared" si="88"/>
        <v>2.5168589513133095</v>
      </c>
      <c r="E180" s="223">
        <f t="shared" si="88"/>
        <v>3.6282619136560115</v>
      </c>
      <c r="F180" s="223">
        <f t="shared" si="88"/>
        <v>4.1586581609457438</v>
      </c>
      <c r="G180" s="223">
        <f t="shared" si="88"/>
        <v>4.0231392867712916</v>
      </c>
      <c r="H180" s="223">
        <f t="shared" si="88"/>
        <v>3.7943316929858675</v>
      </c>
      <c r="I180" s="223">
        <f t="shared" si="88"/>
        <v>3.8495171324031388</v>
      </c>
      <c r="J180" s="223">
        <f t="shared" si="88"/>
        <v>4.051021628346593</v>
      </c>
      <c r="K180" s="223">
        <f t="shared" si="88"/>
        <v>4.0697637777410849</v>
      </c>
      <c r="L180" s="223">
        <f t="shared" si="88"/>
        <v>4.0683373912349321</v>
      </c>
      <c r="M180" s="223">
        <f t="shared" ref="M180:V180" si="89">M50/M$63*100</f>
        <v>3.9022961908814908</v>
      </c>
      <c r="N180" s="223">
        <f t="shared" si="89"/>
        <v>3.3966226375237647</v>
      </c>
      <c r="O180" s="223">
        <f t="shared" si="89"/>
        <v>3.0938987451319773</v>
      </c>
      <c r="P180" s="223">
        <f t="shared" si="89"/>
        <v>2.9241826648025855</v>
      </c>
      <c r="Q180" s="223">
        <f t="shared" si="89"/>
        <v>3.2381510165172371</v>
      </c>
      <c r="R180" s="223">
        <f t="shared" si="89"/>
        <v>3.2439531465192606</v>
      </c>
      <c r="S180" s="223">
        <f t="shared" si="89"/>
        <v>3.3146442565737253</v>
      </c>
      <c r="T180" s="223">
        <f t="shared" si="89"/>
        <v>3.3581920847190263</v>
      </c>
      <c r="U180" s="223">
        <f t="shared" si="89"/>
        <v>3.3741837151955987</v>
      </c>
      <c r="V180" s="223">
        <f t="shared" si="89"/>
        <v>3.1795670456315213</v>
      </c>
      <c r="W180" s="226" t="s">
        <v>297</v>
      </c>
    </row>
    <row r="181" spans="1:23" ht="21.95" customHeight="1">
      <c r="A181" s="207" t="s">
        <v>298</v>
      </c>
      <c r="B181" s="220" t="s">
        <v>618</v>
      </c>
      <c r="C181" s="228">
        <f t="shared" ref="C181:L181" si="90">C51/C$63*100</f>
        <v>25.428888472953819</v>
      </c>
      <c r="D181" s="228">
        <f t="shared" si="90"/>
        <v>26.466919414757438</v>
      </c>
      <c r="E181" s="228">
        <f t="shared" si="90"/>
        <v>26.362666097443832</v>
      </c>
      <c r="F181" s="228">
        <f t="shared" si="90"/>
        <v>26.057090000537176</v>
      </c>
      <c r="G181" s="228">
        <f t="shared" si="90"/>
        <v>25.897287104732928</v>
      </c>
      <c r="H181" s="228">
        <f t="shared" si="90"/>
        <v>26.046771219976666</v>
      </c>
      <c r="I181" s="228">
        <f t="shared" si="90"/>
        <v>26.094538239482894</v>
      </c>
      <c r="J181" s="228">
        <f t="shared" si="90"/>
        <v>26.081862566753767</v>
      </c>
      <c r="K181" s="228">
        <f t="shared" si="90"/>
        <v>26.288470725254392</v>
      </c>
      <c r="L181" s="228">
        <f t="shared" si="90"/>
        <v>26.497141175061866</v>
      </c>
      <c r="M181" s="228">
        <f t="shared" ref="M181:V181" si="91">M51/M$63*100</f>
        <v>26.252780752046867</v>
      </c>
      <c r="N181" s="228">
        <f t="shared" si="91"/>
        <v>26.370143022229954</v>
      </c>
      <c r="O181" s="228">
        <f t="shared" si="91"/>
        <v>26.802700329912483</v>
      </c>
      <c r="P181" s="228">
        <f t="shared" si="91"/>
        <v>26.950118146881007</v>
      </c>
      <c r="Q181" s="228">
        <f t="shared" si="91"/>
        <v>26.939108654882588</v>
      </c>
      <c r="R181" s="228">
        <f t="shared" si="91"/>
        <v>27.21920556607521</v>
      </c>
      <c r="S181" s="228">
        <f t="shared" si="91"/>
        <v>27.245776058662702</v>
      </c>
      <c r="T181" s="228">
        <f t="shared" si="91"/>
        <v>27.157411407730407</v>
      </c>
      <c r="U181" s="228">
        <f t="shared" si="91"/>
        <v>27.151708157271905</v>
      </c>
      <c r="V181" s="228">
        <f t="shared" si="91"/>
        <v>27.410060738202773</v>
      </c>
      <c r="W181" s="208" t="s">
        <v>298</v>
      </c>
    </row>
    <row r="182" spans="1:23" ht="11.1" customHeight="1">
      <c r="A182" s="207" t="s">
        <v>299</v>
      </c>
      <c r="B182" s="216" t="s">
        <v>486</v>
      </c>
      <c r="C182" s="228">
        <f t="shared" ref="C182:L182" si="92">C52/C$63*100</f>
        <v>7.0310703494745841</v>
      </c>
      <c r="D182" s="228">
        <f t="shared" si="92"/>
        <v>7.305999498861544</v>
      </c>
      <c r="E182" s="228">
        <f t="shared" si="92"/>
        <v>7.214499172848071</v>
      </c>
      <c r="F182" s="228">
        <f t="shared" si="92"/>
        <v>7.055739199817622</v>
      </c>
      <c r="G182" s="228">
        <f t="shared" si="92"/>
        <v>6.9319637246704033</v>
      </c>
      <c r="H182" s="228">
        <f t="shared" si="92"/>
        <v>6.869821697804845</v>
      </c>
      <c r="I182" s="228">
        <f t="shared" si="92"/>
        <v>6.8929764945627863</v>
      </c>
      <c r="J182" s="228">
        <f t="shared" si="92"/>
        <v>6.7116313742052514</v>
      </c>
      <c r="K182" s="228">
        <f t="shared" si="92"/>
        <v>6.6267269837388438</v>
      </c>
      <c r="L182" s="228">
        <f t="shared" si="92"/>
        <v>6.4003003512413184</v>
      </c>
      <c r="M182" s="228">
        <f t="shared" ref="M182:V182" si="93">M52/M$63*100</f>
        <v>6.2662301004854912</v>
      </c>
      <c r="N182" s="228">
        <f t="shared" si="93"/>
        <v>6.2594281595983947</v>
      </c>
      <c r="O182" s="228">
        <f t="shared" si="93"/>
        <v>6.3506276841344356</v>
      </c>
      <c r="P182" s="228">
        <f t="shared" si="93"/>
        <v>6.4208504302163014</v>
      </c>
      <c r="Q182" s="228">
        <f t="shared" si="93"/>
        <v>6.4001644870061494</v>
      </c>
      <c r="R182" s="228">
        <f t="shared" si="93"/>
        <v>6.4821417158639916</v>
      </c>
      <c r="S182" s="228">
        <f t="shared" si="93"/>
        <v>6.503672718567703</v>
      </c>
      <c r="T182" s="228">
        <f t="shared" si="93"/>
        <v>6.5001155442132443</v>
      </c>
      <c r="U182" s="228">
        <f t="shared" si="93"/>
        <v>6.4691887337207721</v>
      </c>
      <c r="V182" s="228">
        <f t="shared" si="93"/>
        <v>6.5290764678399</v>
      </c>
      <c r="W182" s="208" t="s">
        <v>299</v>
      </c>
    </row>
    <row r="183" spans="1:23" ht="11.1" customHeight="1">
      <c r="A183" s="207" t="s">
        <v>300</v>
      </c>
      <c r="B183" s="217" t="s">
        <v>619</v>
      </c>
      <c r="C183" s="228">
        <f t="shared" ref="C183:L183" si="94">C53/C$63*100</f>
        <v>5.181956736811145</v>
      </c>
      <c r="D183" s="228">
        <f t="shared" si="94"/>
        <v>5.4151550805634541</v>
      </c>
      <c r="E183" s="228">
        <f t="shared" si="94"/>
        <v>5.3604781471796787</v>
      </c>
      <c r="F183" s="228">
        <f t="shared" si="94"/>
        <v>5.2862033590522648</v>
      </c>
      <c r="G183" s="228">
        <f t="shared" si="94"/>
        <v>5.2369696115923894</v>
      </c>
      <c r="H183" s="228">
        <f t="shared" si="94"/>
        <v>5.1922229701184586</v>
      </c>
      <c r="I183" s="228">
        <f t="shared" si="94"/>
        <v>5.2196235754958433</v>
      </c>
      <c r="J183" s="228">
        <f t="shared" si="94"/>
        <v>5.0791377156537729</v>
      </c>
      <c r="K183" s="228">
        <f t="shared" si="94"/>
        <v>5.0563235240362863</v>
      </c>
      <c r="L183" s="228">
        <f t="shared" si="94"/>
        <v>4.8471551448870445</v>
      </c>
      <c r="M183" s="228">
        <f t="shared" ref="M183:V183" si="95">M53/M$63*100</f>
        <v>4.8335767202200532</v>
      </c>
      <c r="N183" s="228">
        <f t="shared" si="95"/>
        <v>4.85592156765287</v>
      </c>
      <c r="O183" s="228">
        <f t="shared" si="95"/>
        <v>4.9554405544730775</v>
      </c>
      <c r="P183" s="228">
        <f t="shared" si="95"/>
        <v>5.0197585029760887</v>
      </c>
      <c r="Q183" s="228">
        <f t="shared" si="95"/>
        <v>5.0030218256811567</v>
      </c>
      <c r="R183" s="228">
        <f t="shared" si="95"/>
        <v>5.0630531957688003</v>
      </c>
      <c r="S183" s="228">
        <f t="shared" si="95"/>
        <v>5.0853607831773111</v>
      </c>
      <c r="T183" s="228">
        <f t="shared" si="95"/>
        <v>5.0859548473309282</v>
      </c>
      <c r="U183" s="228">
        <f t="shared" si="95"/>
        <v>5.0544602916940313</v>
      </c>
      <c r="V183" s="228">
        <f t="shared" si="95"/>
        <v>5.1087369568603016</v>
      </c>
      <c r="W183" s="199" t="s">
        <v>300</v>
      </c>
    </row>
    <row r="184" spans="1:23" ht="11.1" customHeight="1">
      <c r="A184" s="207" t="s">
        <v>301</v>
      </c>
      <c r="B184" s="219" t="s">
        <v>487</v>
      </c>
      <c r="C184" s="228">
        <f t="shared" ref="C184:L184" si="96">C54/C$63*100</f>
        <v>5.1688547822134279</v>
      </c>
      <c r="D184" s="228">
        <f t="shared" si="96"/>
        <v>5.1836509025939366</v>
      </c>
      <c r="E184" s="228">
        <f t="shared" si="96"/>
        <v>4.9322269064517847</v>
      </c>
      <c r="F184" s="228">
        <f t="shared" si="96"/>
        <v>4.5991423529088067</v>
      </c>
      <c r="G184" s="228">
        <f t="shared" si="96"/>
        <v>4.3917342704158582</v>
      </c>
      <c r="H184" s="228">
        <f t="shared" si="96"/>
        <v>4.3541341794752872</v>
      </c>
      <c r="I184" s="228">
        <f t="shared" si="96"/>
        <v>4.2628374767643145</v>
      </c>
      <c r="J184" s="228">
        <f t="shared" si="96"/>
        <v>4.1447758421977916</v>
      </c>
      <c r="K184" s="228">
        <f t="shared" si="96"/>
        <v>4.1390889164228737</v>
      </c>
      <c r="L184" s="228">
        <f t="shared" si="96"/>
        <v>4.3256565817833481</v>
      </c>
      <c r="M184" s="228">
        <f t="shared" ref="M184:V184" si="97">M54/M$63*100</f>
        <v>4.045474678871992</v>
      </c>
      <c r="N184" s="228">
        <f t="shared" si="97"/>
        <v>4.0902369621133987</v>
      </c>
      <c r="O184" s="228">
        <f t="shared" si="97"/>
        <v>4.1786830013781788</v>
      </c>
      <c r="P184" s="228">
        <f t="shared" si="97"/>
        <v>4.2099692982289962</v>
      </c>
      <c r="Q184" s="228">
        <f t="shared" si="97"/>
        <v>4.1520507915937168</v>
      </c>
      <c r="R184" s="228">
        <f t="shared" si="97"/>
        <v>4.213404647001104</v>
      </c>
      <c r="S184" s="228">
        <f t="shared" si="97"/>
        <v>4.2323829202837375</v>
      </c>
      <c r="T184" s="228">
        <f t="shared" si="97"/>
        <v>4.2210059379678286</v>
      </c>
      <c r="U184" s="228">
        <f t="shared" si="97"/>
        <v>4.1902826482943212</v>
      </c>
      <c r="V184" s="228">
        <f t="shared" si="97"/>
        <v>4.2769662046410213</v>
      </c>
      <c r="W184" s="208" t="s">
        <v>301</v>
      </c>
    </row>
    <row r="185" spans="1:23" ht="11.1" customHeight="1">
      <c r="A185" s="207" t="s">
        <v>302</v>
      </c>
      <c r="B185" s="219" t="s">
        <v>488</v>
      </c>
      <c r="C185" s="228">
        <f t="shared" ref="C185:L185" si="98">C55/C$63*100</f>
        <v>13.228963341265809</v>
      </c>
      <c r="D185" s="228">
        <f t="shared" si="98"/>
        <v>13.977269013301957</v>
      </c>
      <c r="E185" s="228">
        <f t="shared" si="98"/>
        <v>14.215940018143977</v>
      </c>
      <c r="F185" s="228">
        <f t="shared" si="98"/>
        <v>14.402208447810747</v>
      </c>
      <c r="G185" s="228">
        <f t="shared" si="98"/>
        <v>14.573589109646667</v>
      </c>
      <c r="H185" s="228">
        <f t="shared" si="98"/>
        <v>14.822815342696535</v>
      </c>
      <c r="I185" s="228">
        <f t="shared" si="98"/>
        <v>14.938724268155795</v>
      </c>
      <c r="J185" s="228">
        <f t="shared" si="98"/>
        <v>15.225455350350719</v>
      </c>
      <c r="K185" s="228">
        <f t="shared" si="98"/>
        <v>15.522654825092674</v>
      </c>
      <c r="L185" s="228">
        <f t="shared" si="98"/>
        <v>15.771184242037201</v>
      </c>
      <c r="M185" s="228">
        <f t="shared" ref="M185:V185" si="99">M55/M$63*100</f>
        <v>15.941075972689386</v>
      </c>
      <c r="N185" s="228">
        <f t="shared" si="99"/>
        <v>16.020477900518159</v>
      </c>
      <c r="O185" s="228">
        <f t="shared" si="99"/>
        <v>16.273389644399867</v>
      </c>
      <c r="P185" s="228">
        <f t="shared" si="99"/>
        <v>16.319298418435714</v>
      </c>
      <c r="Q185" s="228">
        <f t="shared" si="99"/>
        <v>16.386893376282718</v>
      </c>
      <c r="R185" s="228">
        <f t="shared" si="99"/>
        <v>16.523659203210116</v>
      </c>
      <c r="S185" s="228">
        <f t="shared" si="99"/>
        <v>16.509720419811259</v>
      </c>
      <c r="T185" s="228">
        <f t="shared" si="99"/>
        <v>16.436289925549339</v>
      </c>
      <c r="U185" s="228">
        <f t="shared" si="99"/>
        <v>16.492236775256814</v>
      </c>
      <c r="V185" s="228">
        <f t="shared" si="99"/>
        <v>16.604018065721853</v>
      </c>
      <c r="W185" s="208" t="s">
        <v>302</v>
      </c>
    </row>
    <row r="186" spans="1:23" ht="11.1" customHeight="1">
      <c r="A186" s="207">
        <v>86</v>
      </c>
      <c r="B186" s="217" t="s">
        <v>489</v>
      </c>
      <c r="C186" s="228">
        <f t="shared" ref="C186:L186" si="100">C56/C$63*100</f>
        <v>7.011551110992273</v>
      </c>
      <c r="D186" s="228">
        <f t="shared" si="100"/>
        <v>7.2746783453715507</v>
      </c>
      <c r="E186" s="228">
        <f t="shared" si="100"/>
        <v>7.2964138961524094</v>
      </c>
      <c r="F186" s="228">
        <f t="shared" si="100"/>
        <v>7.3252442512358327</v>
      </c>
      <c r="G186" s="228">
        <f t="shared" si="100"/>
        <v>7.4202357612093843</v>
      </c>
      <c r="H186" s="228">
        <f t="shared" si="100"/>
        <v>7.5398276278611869</v>
      </c>
      <c r="I186" s="228">
        <f t="shared" si="100"/>
        <v>7.5515020416721006</v>
      </c>
      <c r="J186" s="228">
        <f t="shared" si="100"/>
        <v>7.6181341257705784</v>
      </c>
      <c r="K186" s="228">
        <f t="shared" si="100"/>
        <v>7.6435376996406443</v>
      </c>
      <c r="L186" s="228">
        <f t="shared" si="100"/>
        <v>7.6867715734014537</v>
      </c>
      <c r="M186" s="228">
        <f t="shared" ref="M186:V186" si="101">M56/M$63*100</f>
        <v>7.7327549948076086</v>
      </c>
      <c r="N186" s="228">
        <f t="shared" si="101"/>
        <v>7.7777501646433143</v>
      </c>
      <c r="O186" s="228">
        <f t="shared" si="101"/>
        <v>7.9921861516797019</v>
      </c>
      <c r="P186" s="228">
        <f t="shared" si="101"/>
        <v>8.0127707243268915</v>
      </c>
      <c r="Q186" s="228">
        <f t="shared" si="101"/>
        <v>8.0616078604851129</v>
      </c>
      <c r="R186" s="228">
        <f t="shared" si="101"/>
        <v>8.1224145558079996</v>
      </c>
      <c r="S186" s="228">
        <f t="shared" si="101"/>
        <v>8.1325202534994769</v>
      </c>
      <c r="T186" s="228">
        <f t="shared" si="101"/>
        <v>8.0800570687940194</v>
      </c>
      <c r="U186" s="228">
        <f t="shared" si="101"/>
        <v>8.1451283131559702</v>
      </c>
      <c r="V186" s="228">
        <f t="shared" si="101"/>
        <v>8.1756735710948458</v>
      </c>
      <c r="W186" s="208">
        <v>86</v>
      </c>
    </row>
    <row r="187" spans="1:23" ht="11.1" customHeight="1">
      <c r="A187" s="211" t="s">
        <v>303</v>
      </c>
      <c r="B187" s="217" t="s">
        <v>490</v>
      </c>
      <c r="C187" s="228">
        <f t="shared" ref="C187:L187" si="102">C57/C$63*100</f>
        <v>6.2174122302735366</v>
      </c>
      <c r="D187" s="228">
        <f t="shared" si="102"/>
        <v>6.7025906679304068</v>
      </c>
      <c r="E187" s="228">
        <f t="shared" si="102"/>
        <v>6.9195261219915691</v>
      </c>
      <c r="F187" s="228">
        <f t="shared" si="102"/>
        <v>7.0769641965749139</v>
      </c>
      <c r="G187" s="228">
        <f t="shared" si="102"/>
        <v>7.1533533484372844</v>
      </c>
      <c r="H187" s="228">
        <f t="shared" si="102"/>
        <v>7.2829877148353468</v>
      </c>
      <c r="I187" s="228">
        <f t="shared" si="102"/>
        <v>7.3872222264836962</v>
      </c>
      <c r="J187" s="228">
        <f t="shared" si="102"/>
        <v>7.6073212245801409</v>
      </c>
      <c r="K187" s="228">
        <f t="shared" si="102"/>
        <v>7.8791171254520318</v>
      </c>
      <c r="L187" s="228">
        <f t="shared" si="102"/>
        <v>8.084412668635748</v>
      </c>
      <c r="M187" s="228">
        <f t="shared" ref="M187:V187" si="103">M57/M$63*100</f>
        <v>8.2083209778817778</v>
      </c>
      <c r="N187" s="228">
        <f t="shared" si="103"/>
        <v>8.2427277358748476</v>
      </c>
      <c r="O187" s="228">
        <f t="shared" si="103"/>
        <v>8.2812034927201648</v>
      </c>
      <c r="P187" s="228">
        <f t="shared" si="103"/>
        <v>8.3065276941088211</v>
      </c>
      <c r="Q187" s="228">
        <f t="shared" si="103"/>
        <v>8.3252855157976065</v>
      </c>
      <c r="R187" s="228">
        <f t="shared" si="103"/>
        <v>8.4012446474021196</v>
      </c>
      <c r="S187" s="228">
        <f t="shared" si="103"/>
        <v>8.3772001663117841</v>
      </c>
      <c r="T187" s="228">
        <f t="shared" si="103"/>
        <v>8.3562328567553177</v>
      </c>
      <c r="U187" s="228">
        <f t="shared" si="103"/>
        <v>8.3471084621008416</v>
      </c>
      <c r="V187" s="228">
        <f t="shared" si="103"/>
        <v>8.4283444946270052</v>
      </c>
      <c r="W187" s="212" t="s">
        <v>303</v>
      </c>
    </row>
    <row r="188" spans="1:23" ht="21.95" customHeight="1">
      <c r="A188" s="207" t="s">
        <v>304</v>
      </c>
      <c r="B188" s="220" t="s">
        <v>604</v>
      </c>
      <c r="C188" s="228">
        <f t="shared" ref="C188:L188" si="104">C58/C$63*100</f>
        <v>4.1515815930907243</v>
      </c>
      <c r="D188" s="228">
        <f t="shared" si="104"/>
        <v>4.154002026342452</v>
      </c>
      <c r="E188" s="228">
        <f t="shared" si="104"/>
        <v>4.0154223811302634</v>
      </c>
      <c r="F188" s="228">
        <f t="shared" si="104"/>
        <v>3.8590188548721192</v>
      </c>
      <c r="G188" s="228">
        <f t="shared" si="104"/>
        <v>3.8464670067424969</v>
      </c>
      <c r="H188" s="228">
        <f t="shared" si="104"/>
        <v>3.7606117647666801</v>
      </c>
      <c r="I188" s="228">
        <f t="shared" si="104"/>
        <v>3.6668277503765014</v>
      </c>
      <c r="J188" s="228">
        <f t="shared" si="104"/>
        <v>3.6187600019336013</v>
      </c>
      <c r="K188" s="228">
        <f t="shared" si="104"/>
        <v>3.6467543860754783</v>
      </c>
      <c r="L188" s="228">
        <f t="shared" si="104"/>
        <v>3.6235481360261836</v>
      </c>
      <c r="M188" s="228">
        <f t="shared" ref="M188:V188" si="105">M58/M$63*100</f>
        <v>3.6050209246551126</v>
      </c>
      <c r="N188" s="228">
        <f t="shared" si="105"/>
        <v>3.6210345813089453</v>
      </c>
      <c r="O188" s="228">
        <f t="shared" si="105"/>
        <v>3.5985222722190677</v>
      </c>
      <c r="P188" s="228">
        <f t="shared" si="105"/>
        <v>3.5978282696249484</v>
      </c>
      <c r="Q188" s="228">
        <f t="shared" si="105"/>
        <v>3.5823276157483845</v>
      </c>
      <c r="R188" s="228">
        <f t="shared" si="105"/>
        <v>3.5766695030057258</v>
      </c>
      <c r="S188" s="228">
        <f t="shared" si="105"/>
        <v>3.5464728042434701</v>
      </c>
      <c r="T188" s="228">
        <f t="shared" si="105"/>
        <v>3.5389183052175746</v>
      </c>
      <c r="U188" s="228">
        <f t="shared" si="105"/>
        <v>3.5284568964449017</v>
      </c>
      <c r="V188" s="228">
        <f t="shared" si="105"/>
        <v>3.5094845039713443</v>
      </c>
      <c r="W188" s="208" t="s">
        <v>304</v>
      </c>
    </row>
    <row r="189" spans="1:23" ht="11.1" customHeight="1">
      <c r="A189" s="207" t="s">
        <v>305</v>
      </c>
      <c r="B189" s="219" t="s">
        <v>491</v>
      </c>
      <c r="C189" s="228">
        <f t="shared" ref="C189:L189" si="106">C59/C$63*100</f>
        <v>0.85055750153747423</v>
      </c>
      <c r="D189" s="228">
        <f t="shared" si="106"/>
        <v>0.89687442123955519</v>
      </c>
      <c r="E189" s="228">
        <f t="shared" si="106"/>
        <v>0.88985538182400348</v>
      </c>
      <c r="F189" s="228">
        <f t="shared" si="106"/>
        <v>0.88817440134372572</v>
      </c>
      <c r="G189" s="228">
        <f t="shared" si="106"/>
        <v>0.90817564869227629</v>
      </c>
      <c r="H189" s="228">
        <f t="shared" si="106"/>
        <v>0.88266110955359212</v>
      </c>
      <c r="I189" s="228">
        <f t="shared" si="106"/>
        <v>0.89299183586848407</v>
      </c>
      <c r="J189" s="228">
        <f t="shared" si="106"/>
        <v>0.89861569422641963</v>
      </c>
      <c r="K189" s="228">
        <f t="shared" si="106"/>
        <v>0.92051179598746091</v>
      </c>
      <c r="L189" s="228">
        <f t="shared" si="106"/>
        <v>0.9299912189670313</v>
      </c>
      <c r="M189" s="228">
        <f t="shared" ref="M189:V189" si="107">M59/M$63*100</f>
        <v>0.95348932426949817</v>
      </c>
      <c r="N189" s="228">
        <f t="shared" si="107"/>
        <v>0.95170048585310096</v>
      </c>
      <c r="O189" s="228">
        <f t="shared" si="107"/>
        <v>0.94596588819993843</v>
      </c>
      <c r="P189" s="228">
        <f t="shared" si="107"/>
        <v>0.9485849527223037</v>
      </c>
      <c r="Q189" s="228">
        <f t="shared" si="107"/>
        <v>0.94542645125514813</v>
      </c>
      <c r="R189" s="228">
        <f t="shared" si="107"/>
        <v>0.92784629130914809</v>
      </c>
      <c r="S189" s="228">
        <f t="shared" si="107"/>
        <v>0.90526527989517325</v>
      </c>
      <c r="T189" s="228">
        <f t="shared" si="107"/>
        <v>0.91279928463061011</v>
      </c>
      <c r="U189" s="228">
        <f t="shared" si="107"/>
        <v>0.91857597799283774</v>
      </c>
      <c r="V189" s="228">
        <f t="shared" si="107"/>
        <v>0.91699112287805629</v>
      </c>
      <c r="W189" s="208" t="s">
        <v>305</v>
      </c>
    </row>
    <row r="190" spans="1:23" ht="11.1" customHeight="1">
      <c r="A190" s="207" t="s">
        <v>306</v>
      </c>
      <c r="B190" s="219" t="s">
        <v>621</v>
      </c>
      <c r="C190" s="228">
        <f t="shared" ref="C190:L190" si="108">C60/C$63*100</f>
        <v>3.2676007379876468</v>
      </c>
      <c r="D190" s="228">
        <f t="shared" si="108"/>
        <v>3.2203592944842088</v>
      </c>
      <c r="E190" s="228">
        <f t="shared" si="108"/>
        <v>3.0927477453439352</v>
      </c>
      <c r="F190" s="228">
        <f t="shared" si="108"/>
        <v>2.9371726994134302</v>
      </c>
      <c r="G190" s="228">
        <f t="shared" si="108"/>
        <v>2.9019746713727579</v>
      </c>
      <c r="H190" s="228">
        <f t="shared" si="108"/>
        <v>2.840742458557433</v>
      </c>
      <c r="I190" s="228">
        <f t="shared" si="108"/>
        <v>2.7350991176192339</v>
      </c>
      <c r="J190" s="228">
        <f t="shared" si="108"/>
        <v>2.6802001786036858</v>
      </c>
      <c r="K190" s="228">
        <f t="shared" si="108"/>
        <v>2.6862861010659689</v>
      </c>
      <c r="L190" s="228">
        <f t="shared" si="108"/>
        <v>2.649651752215215</v>
      </c>
      <c r="M190" s="228">
        <f t="shared" ref="M190:V190" si="109">M60/M$63*100</f>
        <v>2.6057492242430711</v>
      </c>
      <c r="N190" s="228">
        <f t="shared" si="109"/>
        <v>2.6217428582079352</v>
      </c>
      <c r="O190" s="228">
        <f t="shared" si="109"/>
        <v>2.6059084098918719</v>
      </c>
      <c r="P190" s="228">
        <f t="shared" si="109"/>
        <v>2.6030201651656775</v>
      </c>
      <c r="Q190" s="228">
        <f t="shared" si="109"/>
        <v>2.5914180150655142</v>
      </c>
      <c r="R190" s="228">
        <f t="shared" si="109"/>
        <v>2.6037091294611248</v>
      </c>
      <c r="S190" s="228">
        <f t="shared" si="109"/>
        <v>2.5972356965565901</v>
      </c>
      <c r="T190" s="228">
        <f t="shared" si="109"/>
        <v>2.5821619829396458</v>
      </c>
      <c r="U190" s="228">
        <f t="shared" si="109"/>
        <v>2.5670066046269562</v>
      </c>
      <c r="V190" s="228">
        <f t="shared" si="109"/>
        <v>2.549509422208379</v>
      </c>
      <c r="W190" s="208" t="s">
        <v>306</v>
      </c>
    </row>
    <row r="191" spans="1:23" ht="21.95" customHeight="1">
      <c r="A191" s="207" t="s">
        <v>307</v>
      </c>
      <c r="B191" s="219" t="s">
        <v>605</v>
      </c>
      <c r="C191" s="228" t="s">
        <v>39</v>
      </c>
      <c r="D191" s="228" t="s">
        <v>39</v>
      </c>
      <c r="E191" s="228">
        <f t="shared" ref="E191:L191" si="110">E61/E$63*100</f>
        <v>3.2819253962324567E-2</v>
      </c>
      <c r="F191" s="228">
        <f t="shared" si="110"/>
        <v>3.3671754114963495E-2</v>
      </c>
      <c r="G191" s="228">
        <f t="shared" si="110"/>
        <v>3.6316686677462587E-2</v>
      </c>
      <c r="H191" s="228">
        <f t="shared" si="110"/>
        <v>3.7208196655654932E-2</v>
      </c>
      <c r="I191" s="228">
        <f t="shared" si="110"/>
        <v>3.8736796888783204E-2</v>
      </c>
      <c r="J191" s="228">
        <f t="shared" si="110"/>
        <v>3.9944129103496005E-2</v>
      </c>
      <c r="K191" s="228">
        <f t="shared" si="110"/>
        <v>3.995648902204918E-2</v>
      </c>
      <c r="L191" s="228">
        <f t="shared" si="110"/>
        <v>4.3905164843937097E-2</v>
      </c>
      <c r="M191" s="228">
        <f t="shared" ref="M191:V191" si="111">M61/M$63*100</f>
        <v>4.5782376142543241E-2</v>
      </c>
      <c r="N191" s="228">
        <f t="shared" si="111"/>
        <v>4.759123724790934E-2</v>
      </c>
      <c r="O191" s="228">
        <f t="shared" si="111"/>
        <v>4.6647974127257671E-2</v>
      </c>
      <c r="P191" s="228">
        <f t="shared" si="111"/>
        <v>4.6223151736967533E-2</v>
      </c>
      <c r="Q191" s="228">
        <f t="shared" si="111"/>
        <v>4.5483149427722296E-2</v>
      </c>
      <c r="R191" s="228">
        <f t="shared" si="111"/>
        <v>4.51140822354529E-2</v>
      </c>
      <c r="S191" s="228">
        <f t="shared" si="111"/>
        <v>4.3971827791707087E-2</v>
      </c>
      <c r="T191" s="228">
        <f t="shared" si="111"/>
        <v>4.3957037647318876E-2</v>
      </c>
      <c r="U191" s="228">
        <f t="shared" si="111"/>
        <v>4.2874313825107493E-2</v>
      </c>
      <c r="V191" s="228">
        <f t="shared" si="111"/>
        <v>4.2983958884908892E-2</v>
      </c>
      <c r="W191" s="208" t="s">
        <v>307</v>
      </c>
    </row>
    <row r="192" spans="1:23" ht="11.1" customHeight="1">
      <c r="A192" s="207" t="s">
        <v>308</v>
      </c>
      <c r="B192" s="219" t="s">
        <v>492</v>
      </c>
      <c r="C192" s="228" t="s">
        <v>39</v>
      </c>
      <c r="D192" s="228" t="s">
        <v>39</v>
      </c>
      <c r="E192" s="228">
        <v>0</v>
      </c>
      <c r="F192" s="228">
        <v>0</v>
      </c>
      <c r="G192" s="228">
        <v>0</v>
      </c>
      <c r="H192" s="228">
        <v>0</v>
      </c>
      <c r="I192" s="228">
        <v>0</v>
      </c>
      <c r="J192" s="228">
        <v>0</v>
      </c>
      <c r="K192" s="228">
        <v>0</v>
      </c>
      <c r="L192" s="228">
        <v>0</v>
      </c>
      <c r="M192" s="228">
        <v>0</v>
      </c>
      <c r="N192" s="228">
        <v>0</v>
      </c>
      <c r="O192" s="228">
        <v>0</v>
      </c>
      <c r="P192" s="228">
        <v>0</v>
      </c>
      <c r="Q192" s="228">
        <v>0</v>
      </c>
      <c r="R192" s="228">
        <v>0</v>
      </c>
      <c r="S192" s="228">
        <v>0</v>
      </c>
      <c r="T192" s="228">
        <v>0</v>
      </c>
      <c r="U192" s="228">
        <v>0</v>
      </c>
      <c r="V192" s="228">
        <v>0</v>
      </c>
      <c r="W192" s="208" t="s">
        <v>308</v>
      </c>
    </row>
    <row r="193" spans="1:23" s="193" customFormat="1" ht="18" customHeight="1">
      <c r="A193" s="167"/>
      <c r="B193" s="151" t="s">
        <v>462</v>
      </c>
      <c r="C193" s="268">
        <f t="shared" ref="C193:L193" si="112">SUM(C188,C181,C174,C173,C170,C166,C159,C155,C138,C136)</f>
        <v>99.995053343672268</v>
      </c>
      <c r="D193" s="268">
        <f t="shared" si="112"/>
        <v>99.997684958220319</v>
      </c>
      <c r="E193" s="268">
        <f t="shared" si="112"/>
        <v>99.998132237579384</v>
      </c>
      <c r="F193" s="268">
        <f t="shared" si="112"/>
        <v>99.999737963002985</v>
      </c>
      <c r="G193" s="268">
        <f t="shared" si="112"/>
        <v>99.999741518244292</v>
      </c>
      <c r="H193" s="268">
        <f t="shared" si="112"/>
        <v>99.999483219490898</v>
      </c>
      <c r="I193" s="268">
        <f t="shared" si="112"/>
        <v>99.999105090500919</v>
      </c>
      <c r="J193" s="268">
        <f t="shared" si="112"/>
        <v>99.999109525784334</v>
      </c>
      <c r="K193" s="268">
        <f t="shared" si="112"/>
        <v>99.997857222986198</v>
      </c>
      <c r="L193" s="268">
        <f t="shared" si="112"/>
        <v>99.999501077672235</v>
      </c>
      <c r="M193" s="268">
        <f t="shared" ref="M193:V193" si="113">SUM(M188,M181,M174,M173,M170,M166,M159,M155,M138,M136)</f>
        <v>99.999751857039882</v>
      </c>
      <c r="N193" s="268">
        <f t="shared" si="113"/>
        <v>99.999502963579644</v>
      </c>
      <c r="O193" s="268">
        <f t="shared" si="113"/>
        <v>99.99962481522148</v>
      </c>
      <c r="P193" s="268">
        <f t="shared" si="113"/>
        <v>99.999621121707065</v>
      </c>
      <c r="Q193" s="268">
        <f t="shared" si="113"/>
        <v>99.989906479168098</v>
      </c>
      <c r="R193" s="268">
        <f t="shared" si="113"/>
        <v>99.989849331497012</v>
      </c>
      <c r="S193" s="268">
        <f t="shared" si="113"/>
        <v>99.988912547720133</v>
      </c>
      <c r="T193" s="268">
        <f t="shared" si="113"/>
        <v>99.989701494036922</v>
      </c>
      <c r="U193" s="268">
        <f t="shared" si="113"/>
        <v>99.989839035451851</v>
      </c>
      <c r="V193" s="268">
        <f t="shared" si="113"/>
        <v>99.989658931630586</v>
      </c>
      <c r="W193" s="168"/>
    </row>
    <row r="194" spans="1:23" s="193" customFormat="1" ht="7.5" customHeight="1">
      <c r="A194" s="171"/>
      <c r="B194" s="171"/>
      <c r="C194" s="200"/>
      <c r="D194" s="200"/>
      <c r="E194" s="200"/>
      <c r="F194" s="200"/>
      <c r="G194" s="200"/>
      <c r="H194" s="200"/>
      <c r="I194" s="200"/>
      <c r="J194" s="200"/>
      <c r="K194" s="200"/>
      <c r="L194" s="200"/>
      <c r="M194" s="200"/>
      <c r="N194" s="200"/>
      <c r="O194" s="200"/>
      <c r="P194" s="200"/>
      <c r="Q194" s="200"/>
      <c r="R194" s="200"/>
      <c r="S194" s="200"/>
      <c r="T194" s="200"/>
      <c r="U194" s="200"/>
      <c r="V194" s="200"/>
      <c r="W194" s="173"/>
    </row>
    <row r="195" spans="1:23" s="193" customFormat="1" ht="12.75" customHeight="1">
      <c r="A195" s="227" t="s">
        <v>575</v>
      </c>
      <c r="B195" s="171"/>
      <c r="C195" s="200"/>
      <c r="D195" s="200"/>
      <c r="E195" s="200"/>
      <c r="F195" s="200"/>
      <c r="G195" s="200"/>
      <c r="H195" s="200"/>
      <c r="I195" s="200"/>
      <c r="J195" s="200"/>
      <c r="K195" s="200"/>
      <c r="L195" s="200"/>
      <c r="M195" s="200"/>
      <c r="N195" s="200"/>
      <c r="O195" s="200"/>
      <c r="P195" s="200"/>
      <c r="Q195" s="200"/>
      <c r="R195" s="200"/>
      <c r="S195" s="200"/>
      <c r="T195" s="200"/>
      <c r="U195" s="200"/>
      <c r="V195" s="200"/>
      <c r="W195" s="173"/>
    </row>
    <row r="196" spans="1:23">
      <c r="C196" s="214"/>
      <c r="D196" s="214"/>
      <c r="E196" s="214"/>
      <c r="F196" s="214"/>
      <c r="G196" s="214"/>
      <c r="H196" s="214"/>
      <c r="I196" s="214"/>
      <c r="J196" s="214"/>
      <c r="K196" s="214"/>
      <c r="L196" s="214"/>
      <c r="M196" s="214"/>
      <c r="N196" s="214"/>
      <c r="O196" s="214"/>
      <c r="P196" s="214"/>
      <c r="Q196" s="214"/>
      <c r="R196" s="214"/>
      <c r="S196" s="214"/>
      <c r="T196" s="214"/>
      <c r="U196" s="214"/>
      <c r="V196" s="214"/>
    </row>
  </sheetData>
  <mergeCells count="12">
    <mergeCell ref="A131:L131"/>
    <mergeCell ref="M131:W131"/>
    <mergeCell ref="A135:L135"/>
    <mergeCell ref="M135:W135"/>
    <mergeCell ref="M1:W1"/>
    <mergeCell ref="A1:L1"/>
    <mergeCell ref="M5:W5"/>
    <mergeCell ref="A5:L5"/>
    <mergeCell ref="M70:W70"/>
    <mergeCell ref="A70:L70"/>
    <mergeCell ref="A66:L66"/>
    <mergeCell ref="M66:W66"/>
  </mergeCells>
  <pageMargins left="0.59055118110236227" right="0.59055118110236227" top="0.59055118110236227" bottom="0.19685039370078741" header="0.31496062992125984" footer="0.27559055118110237"/>
  <pageSetup paperSize="9" firstPageNumber="30" fitToWidth="4" fitToHeight="3" pageOrder="overThenDown" orientation="portrait" useFirstPageNumber="1" r:id="rId1"/>
  <headerFooter scaleWithDoc="0"/>
  <rowBreaks count="2" manualBreakCount="2">
    <brk id="65" max="25" man="1"/>
    <brk id="130"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8"/>
  <sheetViews>
    <sheetView zoomScaleNormal="100" workbookViewId="0">
      <selection sqref="A1:U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2" width="7.25" style="145" customWidth="1" outlineLevel="1"/>
    <col min="13" max="13" width="7.25" style="147" customWidth="1" outlineLevel="1"/>
    <col min="14" max="15" width="7.25" style="145" customWidth="1" outlineLevel="1"/>
    <col min="16" max="17" width="7.25" style="145" customWidth="1"/>
    <col min="18" max="18" width="7.25" style="147" customWidth="1"/>
    <col min="19" max="31" width="7.25" style="145" customWidth="1"/>
    <col min="32" max="32" width="8.125" style="147" customWidth="1"/>
    <col min="33" max="16384" width="11.5" style="145"/>
  </cols>
  <sheetData>
    <row r="1" spans="1:42" s="75" customFormat="1" ht="14.25" customHeight="1">
      <c r="A1" s="317" t="s">
        <v>430</v>
      </c>
      <c r="B1" s="317"/>
      <c r="C1" s="317"/>
      <c r="D1" s="317"/>
      <c r="E1" s="317"/>
      <c r="F1" s="317"/>
      <c r="G1" s="317"/>
      <c r="H1" s="317"/>
      <c r="I1" s="317"/>
      <c r="J1" s="317"/>
      <c r="K1" s="317"/>
      <c r="L1" s="317"/>
      <c r="M1" s="317"/>
      <c r="N1" s="317"/>
      <c r="O1" s="317"/>
      <c r="P1" s="317"/>
      <c r="Q1" s="317"/>
      <c r="R1" s="317"/>
      <c r="S1" s="317"/>
      <c r="T1" s="317"/>
      <c r="U1" s="317"/>
      <c r="V1" s="318" t="s">
        <v>432</v>
      </c>
      <c r="W1" s="318" t="s">
        <v>431</v>
      </c>
      <c r="X1" s="318" t="s">
        <v>432</v>
      </c>
      <c r="Y1" s="318"/>
      <c r="Z1" s="318"/>
      <c r="AA1" s="318"/>
      <c r="AB1" s="318"/>
      <c r="AC1" s="318"/>
      <c r="AD1" s="318"/>
      <c r="AE1" s="318"/>
      <c r="AF1" s="318"/>
    </row>
    <row r="2" spans="1:42"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c r="AA2" s="197"/>
      <c r="AB2" s="197"/>
      <c r="AC2" s="197"/>
      <c r="AD2" s="197"/>
      <c r="AE2" s="197"/>
    </row>
    <row r="3" spans="1:42" ht="33.6" customHeight="1">
      <c r="A3" s="137" t="s">
        <v>436</v>
      </c>
      <c r="B3" s="138" t="s">
        <v>312</v>
      </c>
      <c r="C3" s="189">
        <v>36341</v>
      </c>
      <c r="D3" s="190">
        <v>36707</v>
      </c>
      <c r="E3" s="190">
        <v>37072</v>
      </c>
      <c r="F3" s="190">
        <v>37437</v>
      </c>
      <c r="G3" s="190">
        <v>37802</v>
      </c>
      <c r="H3" s="190">
        <v>38168</v>
      </c>
      <c r="I3" s="190">
        <v>38533</v>
      </c>
      <c r="J3" s="190">
        <v>38898</v>
      </c>
      <c r="K3" s="190">
        <v>39263</v>
      </c>
      <c r="L3" s="190">
        <v>39629</v>
      </c>
      <c r="M3" s="190">
        <v>39994</v>
      </c>
      <c r="N3" s="190">
        <v>40359</v>
      </c>
      <c r="O3" s="190">
        <v>40724</v>
      </c>
      <c r="P3" s="190">
        <v>41090</v>
      </c>
      <c r="Q3" s="192">
        <v>41455</v>
      </c>
      <c r="R3" s="190">
        <v>41820</v>
      </c>
      <c r="S3" s="190">
        <v>42185</v>
      </c>
      <c r="T3" s="190">
        <v>42551</v>
      </c>
      <c r="U3" s="191">
        <v>42916</v>
      </c>
      <c r="V3" s="192">
        <v>43281</v>
      </c>
      <c r="W3" s="190">
        <v>43646</v>
      </c>
      <c r="X3" s="190">
        <v>43921</v>
      </c>
      <c r="Y3" s="190">
        <v>44012</v>
      </c>
      <c r="Z3" s="190">
        <v>44104</v>
      </c>
      <c r="AA3" s="190">
        <v>44196</v>
      </c>
      <c r="AB3" s="190">
        <v>44286</v>
      </c>
      <c r="AC3" s="190">
        <v>44377</v>
      </c>
      <c r="AD3" s="190">
        <v>44469</v>
      </c>
      <c r="AE3" s="190">
        <v>44561</v>
      </c>
      <c r="AF3" s="139" t="s">
        <v>436</v>
      </c>
    </row>
    <row r="4" spans="1:42" s="147" customFormat="1" ht="7.5" customHeight="1">
      <c r="A4" s="198"/>
      <c r="B4" s="196"/>
      <c r="AF4" s="198"/>
    </row>
    <row r="5" spans="1:42" s="198" customFormat="1" ht="16.350000000000001"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86"/>
      <c r="AH5" s="186"/>
      <c r="AI5" s="186"/>
      <c r="AJ5" s="186"/>
      <c r="AK5" s="186"/>
      <c r="AL5" s="186"/>
      <c r="AM5" s="186"/>
      <c r="AN5" s="186"/>
      <c r="AO5" s="186"/>
      <c r="AP5" s="186"/>
    </row>
    <row r="6" spans="1:42" s="169" customFormat="1" ht="11.1" customHeight="1">
      <c r="A6" s="269">
        <v>1</v>
      </c>
      <c r="B6" s="205" t="s">
        <v>259</v>
      </c>
      <c r="C6" s="203">
        <v>843538</v>
      </c>
      <c r="D6" s="203">
        <v>824401</v>
      </c>
      <c r="E6" s="203">
        <v>796362</v>
      </c>
      <c r="F6" s="203">
        <v>773843</v>
      </c>
      <c r="G6" s="203">
        <v>742312</v>
      </c>
      <c r="H6" s="203">
        <v>731678</v>
      </c>
      <c r="I6" s="203">
        <v>710762</v>
      </c>
      <c r="J6" s="203">
        <v>721463</v>
      </c>
      <c r="K6" s="203">
        <v>735751</v>
      </c>
      <c r="L6" s="203">
        <v>747980</v>
      </c>
      <c r="M6" s="203">
        <v>734328</v>
      </c>
      <c r="N6" s="203">
        <v>749560</v>
      </c>
      <c r="O6" s="203">
        <v>763251</v>
      </c>
      <c r="P6" s="203">
        <v>773749</v>
      </c>
      <c r="Q6" s="203">
        <v>774023</v>
      </c>
      <c r="R6" s="203">
        <v>782202</v>
      </c>
      <c r="S6" s="203">
        <v>786098</v>
      </c>
      <c r="T6" s="203">
        <v>793363</v>
      </c>
      <c r="U6" s="203">
        <v>801728</v>
      </c>
      <c r="V6" s="203">
        <v>805987</v>
      </c>
      <c r="W6" s="203">
        <v>804770</v>
      </c>
      <c r="X6" s="203">
        <v>799606</v>
      </c>
      <c r="Y6" s="203">
        <v>791811</v>
      </c>
      <c r="Z6" s="203">
        <v>802495</v>
      </c>
      <c r="AA6" s="203">
        <v>797977</v>
      </c>
      <c r="AB6" s="203">
        <v>793690</v>
      </c>
      <c r="AC6" s="203">
        <v>796232</v>
      </c>
      <c r="AD6" s="203">
        <v>807010</v>
      </c>
      <c r="AE6" s="203">
        <v>802625</v>
      </c>
      <c r="AF6" s="237">
        <v>1</v>
      </c>
    </row>
    <row r="7" spans="1:42" ht="11.1" customHeight="1">
      <c r="A7" s="270">
        <v>2</v>
      </c>
      <c r="B7" s="232" t="s">
        <v>35</v>
      </c>
      <c r="C7" s="202">
        <v>442620</v>
      </c>
      <c r="D7" s="202">
        <v>431090</v>
      </c>
      <c r="E7" s="202">
        <v>413138</v>
      </c>
      <c r="F7" s="202">
        <v>398445</v>
      </c>
      <c r="G7" s="202">
        <v>383038</v>
      </c>
      <c r="H7" s="202">
        <v>378338</v>
      </c>
      <c r="I7" s="202">
        <v>366971</v>
      </c>
      <c r="J7" s="202">
        <v>375241</v>
      </c>
      <c r="K7" s="202">
        <v>385004</v>
      </c>
      <c r="L7" s="202">
        <v>391378</v>
      </c>
      <c r="M7" s="202">
        <v>378848</v>
      </c>
      <c r="N7" s="202">
        <v>387495</v>
      </c>
      <c r="O7" s="202">
        <v>395443</v>
      </c>
      <c r="P7" s="202">
        <v>400692</v>
      </c>
      <c r="Q7" s="202">
        <v>399539</v>
      </c>
      <c r="R7" s="202">
        <v>403099</v>
      </c>
      <c r="S7" s="202">
        <v>403059</v>
      </c>
      <c r="T7" s="202">
        <v>407518</v>
      </c>
      <c r="U7" s="202">
        <v>412261</v>
      </c>
      <c r="V7" s="202">
        <v>417156</v>
      </c>
      <c r="W7" s="202">
        <v>416836</v>
      </c>
      <c r="X7" s="202">
        <v>413453</v>
      </c>
      <c r="Y7" s="202">
        <v>409473</v>
      </c>
      <c r="Z7" s="202">
        <v>416469</v>
      </c>
      <c r="AA7" s="202">
        <v>412939</v>
      </c>
      <c r="AB7" s="202">
        <v>411546</v>
      </c>
      <c r="AC7" s="202">
        <v>413835</v>
      </c>
      <c r="AD7" s="202">
        <v>420132</v>
      </c>
      <c r="AE7" s="202">
        <v>416629</v>
      </c>
      <c r="AF7" s="238">
        <v>2</v>
      </c>
    </row>
    <row r="8" spans="1:42" ht="11.1" customHeight="1">
      <c r="A8" s="270">
        <v>3</v>
      </c>
      <c r="B8" s="232" t="s">
        <v>36</v>
      </c>
      <c r="C8" s="202">
        <v>400918</v>
      </c>
      <c r="D8" s="202">
        <v>393311</v>
      </c>
      <c r="E8" s="202">
        <v>383224</v>
      </c>
      <c r="F8" s="202">
        <v>375398</v>
      </c>
      <c r="G8" s="202">
        <v>359274</v>
      </c>
      <c r="H8" s="202">
        <v>353340</v>
      </c>
      <c r="I8" s="202">
        <v>343791</v>
      </c>
      <c r="J8" s="202">
        <v>346222</v>
      </c>
      <c r="K8" s="202">
        <v>350747</v>
      </c>
      <c r="L8" s="202">
        <v>356602</v>
      </c>
      <c r="M8" s="202">
        <v>355480</v>
      </c>
      <c r="N8" s="202">
        <v>362065</v>
      </c>
      <c r="O8" s="202">
        <v>367808</v>
      </c>
      <c r="P8" s="202">
        <v>373057</v>
      </c>
      <c r="Q8" s="202">
        <v>374484</v>
      </c>
      <c r="R8" s="202">
        <v>379103</v>
      </c>
      <c r="S8" s="202">
        <v>383039</v>
      </c>
      <c r="T8" s="202">
        <v>385845</v>
      </c>
      <c r="U8" s="202">
        <v>389467</v>
      </c>
      <c r="V8" s="202">
        <v>388831</v>
      </c>
      <c r="W8" s="202">
        <v>387934</v>
      </c>
      <c r="X8" s="202">
        <v>386153</v>
      </c>
      <c r="Y8" s="202">
        <v>382338</v>
      </c>
      <c r="Z8" s="202">
        <v>386026</v>
      </c>
      <c r="AA8" s="202">
        <v>385038</v>
      </c>
      <c r="AB8" s="202">
        <v>382144</v>
      </c>
      <c r="AC8" s="202">
        <v>382397</v>
      </c>
      <c r="AD8" s="202">
        <v>386878</v>
      </c>
      <c r="AE8" s="202">
        <v>385996</v>
      </c>
      <c r="AF8" s="238">
        <v>3</v>
      </c>
    </row>
    <row r="9" spans="1:42" ht="18" customHeight="1">
      <c r="A9" s="270">
        <v>4</v>
      </c>
      <c r="B9" s="232" t="s">
        <v>37</v>
      </c>
      <c r="C9" s="202">
        <v>52682</v>
      </c>
      <c r="D9" s="202">
        <v>53212</v>
      </c>
      <c r="E9" s="202">
        <v>50671</v>
      </c>
      <c r="F9" s="202">
        <v>48985</v>
      </c>
      <c r="G9" s="202">
        <v>48466</v>
      </c>
      <c r="H9" s="202">
        <v>46265</v>
      </c>
      <c r="I9" s="202">
        <v>46286</v>
      </c>
      <c r="J9" s="202">
        <v>46042</v>
      </c>
      <c r="K9" s="202">
        <v>44868</v>
      </c>
      <c r="L9" s="202">
        <v>44110</v>
      </c>
      <c r="M9" s="202">
        <v>40152</v>
      </c>
      <c r="N9" s="202">
        <v>35756</v>
      </c>
      <c r="O9" s="202">
        <v>31505</v>
      </c>
      <c r="P9" s="202">
        <v>29113</v>
      </c>
      <c r="Q9" s="202">
        <v>26877</v>
      </c>
      <c r="R9" s="202">
        <v>25881</v>
      </c>
      <c r="S9" s="202">
        <v>24900</v>
      </c>
      <c r="T9" s="202">
        <v>23653</v>
      </c>
      <c r="U9" s="202">
        <v>23811</v>
      </c>
      <c r="V9" s="202">
        <v>24112</v>
      </c>
      <c r="W9" s="202">
        <v>25466</v>
      </c>
      <c r="X9" s="202">
        <v>28381</v>
      </c>
      <c r="Y9" s="202">
        <v>27600</v>
      </c>
      <c r="Z9" s="202">
        <v>31684</v>
      </c>
      <c r="AA9" s="202">
        <v>31280</v>
      </c>
      <c r="AB9" s="202">
        <v>28576</v>
      </c>
      <c r="AC9" s="202">
        <v>27237</v>
      </c>
      <c r="AD9" s="202">
        <v>32557</v>
      </c>
      <c r="AE9" s="202">
        <v>32056</v>
      </c>
      <c r="AF9" s="238">
        <v>4</v>
      </c>
    </row>
    <row r="10" spans="1:42" ht="18" customHeight="1">
      <c r="A10" s="270">
        <v>5</v>
      </c>
      <c r="B10" s="232" t="s">
        <v>500</v>
      </c>
      <c r="C10" s="202">
        <v>838950</v>
      </c>
      <c r="D10" s="202">
        <v>819795</v>
      </c>
      <c r="E10" s="202">
        <v>791624</v>
      </c>
      <c r="F10" s="202">
        <v>769050</v>
      </c>
      <c r="G10" s="202">
        <v>737692</v>
      </c>
      <c r="H10" s="202">
        <v>726518</v>
      </c>
      <c r="I10" s="202">
        <v>705282</v>
      </c>
      <c r="J10" s="202">
        <v>715688</v>
      </c>
      <c r="K10" s="202">
        <v>729608</v>
      </c>
      <c r="L10" s="202">
        <v>741543</v>
      </c>
      <c r="M10" s="202">
        <v>727529</v>
      </c>
      <c r="N10" s="202">
        <v>742042</v>
      </c>
      <c r="O10" s="202">
        <v>754193</v>
      </c>
      <c r="P10" s="202">
        <v>762396</v>
      </c>
      <c r="Q10" s="202">
        <v>760867</v>
      </c>
      <c r="R10" s="202">
        <v>765856</v>
      </c>
      <c r="S10" s="202">
        <v>765473</v>
      </c>
      <c r="T10" s="202">
        <v>767668</v>
      </c>
      <c r="U10" s="202">
        <v>769814</v>
      </c>
      <c r="V10" s="202">
        <v>766057</v>
      </c>
      <c r="W10" s="202">
        <v>760324</v>
      </c>
      <c r="X10" s="202">
        <v>753101</v>
      </c>
      <c r="Y10" s="202">
        <v>745712</v>
      </c>
      <c r="Z10" s="202">
        <v>752568</v>
      </c>
      <c r="AA10" s="202">
        <v>748385</v>
      </c>
      <c r="AB10" s="202">
        <v>742536</v>
      </c>
      <c r="AC10" s="202">
        <v>742899</v>
      </c>
      <c r="AD10" s="202">
        <v>750920</v>
      </c>
      <c r="AE10" s="202">
        <v>746830</v>
      </c>
      <c r="AF10" s="238">
        <v>5</v>
      </c>
    </row>
    <row r="11" spans="1:42" ht="11.1" customHeight="1">
      <c r="A11" s="270">
        <v>6</v>
      </c>
      <c r="B11" s="232" t="s">
        <v>391</v>
      </c>
      <c r="C11" s="202">
        <v>4588</v>
      </c>
      <c r="D11" s="202">
        <v>4606</v>
      </c>
      <c r="E11" s="202">
        <v>4738</v>
      </c>
      <c r="F11" s="202">
        <v>4793</v>
      </c>
      <c r="G11" s="202">
        <v>4620</v>
      </c>
      <c r="H11" s="202">
        <v>5160</v>
      </c>
      <c r="I11" s="202">
        <v>5480</v>
      </c>
      <c r="J11" s="202">
        <v>5775</v>
      </c>
      <c r="K11" s="202">
        <v>6143</v>
      </c>
      <c r="L11" s="202">
        <v>6437</v>
      </c>
      <c r="M11" s="202">
        <v>6786</v>
      </c>
      <c r="N11" s="202">
        <v>7513</v>
      </c>
      <c r="O11" s="202">
        <v>9055</v>
      </c>
      <c r="P11" s="202">
        <v>11352</v>
      </c>
      <c r="Q11" s="202">
        <v>13145</v>
      </c>
      <c r="R11" s="202">
        <v>16344</v>
      </c>
      <c r="S11" s="202">
        <v>20623</v>
      </c>
      <c r="T11" s="202">
        <v>25690</v>
      </c>
      <c r="U11" s="202">
        <v>31910</v>
      </c>
      <c r="V11" s="202">
        <v>39925</v>
      </c>
      <c r="W11" s="202">
        <v>44443</v>
      </c>
      <c r="X11" s="202">
        <v>46504</v>
      </c>
      <c r="Y11" s="202">
        <v>46098</v>
      </c>
      <c r="Z11" s="202">
        <v>49926</v>
      </c>
      <c r="AA11" s="202">
        <v>49590</v>
      </c>
      <c r="AB11" s="202">
        <v>51151</v>
      </c>
      <c r="AC11" s="202">
        <v>53329</v>
      </c>
      <c r="AD11" s="202">
        <v>56087</v>
      </c>
      <c r="AE11" s="202">
        <v>55791</v>
      </c>
      <c r="AF11" s="238">
        <v>6</v>
      </c>
    </row>
    <row r="12" spans="1:42" ht="11.1" customHeight="1">
      <c r="A12" s="270">
        <v>7</v>
      </c>
      <c r="B12" s="236" t="s">
        <v>499</v>
      </c>
      <c r="C12" s="202">
        <v>2006</v>
      </c>
      <c r="D12" s="202">
        <v>1892</v>
      </c>
      <c r="E12" s="202">
        <v>1904</v>
      </c>
      <c r="F12" s="202">
        <v>1975</v>
      </c>
      <c r="G12" s="202">
        <v>1824</v>
      </c>
      <c r="H12" s="202">
        <v>1974</v>
      </c>
      <c r="I12" s="202">
        <v>2083</v>
      </c>
      <c r="J12" s="202">
        <v>2217</v>
      </c>
      <c r="K12" s="202">
        <v>2272</v>
      </c>
      <c r="L12" s="202">
        <v>2419</v>
      </c>
      <c r="M12" s="202">
        <v>2644</v>
      </c>
      <c r="N12" s="202">
        <v>3015</v>
      </c>
      <c r="O12" s="202">
        <v>3920</v>
      </c>
      <c r="P12" s="202">
        <v>5767</v>
      </c>
      <c r="Q12" s="202">
        <v>7234</v>
      </c>
      <c r="R12" s="202">
        <v>10009</v>
      </c>
      <c r="S12" s="202">
        <v>13343</v>
      </c>
      <c r="T12" s="202">
        <v>16891</v>
      </c>
      <c r="U12" s="202">
        <v>20588</v>
      </c>
      <c r="V12" s="202">
        <v>24887</v>
      </c>
      <c r="W12" s="202">
        <v>26871</v>
      </c>
      <c r="X12" s="202">
        <v>27256</v>
      </c>
      <c r="Y12" s="202">
        <v>27063</v>
      </c>
      <c r="Z12" s="202">
        <v>29225</v>
      </c>
      <c r="AA12" s="202">
        <v>28454</v>
      </c>
      <c r="AB12" s="202">
        <v>29648</v>
      </c>
      <c r="AC12" s="202">
        <v>30989</v>
      </c>
      <c r="AD12" s="202">
        <v>32534</v>
      </c>
      <c r="AE12" s="202">
        <v>31330</v>
      </c>
      <c r="AF12" s="238">
        <v>7</v>
      </c>
    </row>
    <row r="13" spans="1:42" ht="11.1" customHeight="1">
      <c r="A13" s="270"/>
      <c r="B13" s="23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38"/>
    </row>
    <row r="14" spans="1:42" s="169" customFormat="1" ht="11.1" customHeight="1">
      <c r="A14" s="269"/>
      <c r="B14" s="205" t="s">
        <v>501</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37"/>
    </row>
    <row r="15" spans="1:42" ht="11.1" customHeight="1">
      <c r="A15" s="270"/>
      <c r="B15" s="204" t="s">
        <v>502</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38"/>
    </row>
    <row r="16" spans="1:42" ht="11.1" customHeight="1">
      <c r="A16" s="270">
        <v>8</v>
      </c>
      <c r="B16" s="232" t="s">
        <v>255</v>
      </c>
      <c r="C16" s="202">
        <v>843538</v>
      </c>
      <c r="D16" s="202">
        <v>824401</v>
      </c>
      <c r="E16" s="202">
        <v>796362</v>
      </c>
      <c r="F16" s="202">
        <v>773843</v>
      </c>
      <c r="G16" s="202">
        <v>742312</v>
      </c>
      <c r="H16" s="202">
        <v>731678</v>
      </c>
      <c r="I16" s="202">
        <v>710762</v>
      </c>
      <c r="J16" s="202">
        <v>721463</v>
      </c>
      <c r="K16" s="202">
        <v>735751</v>
      </c>
      <c r="L16" s="202">
        <v>747980</v>
      </c>
      <c r="M16" s="202">
        <v>734328</v>
      </c>
      <c r="N16" s="202">
        <v>749560</v>
      </c>
      <c r="O16" s="202">
        <v>763251</v>
      </c>
      <c r="P16" s="202">
        <v>773749</v>
      </c>
      <c r="Q16" s="202">
        <v>774023</v>
      </c>
      <c r="R16" s="202">
        <v>782202</v>
      </c>
      <c r="S16" s="202">
        <v>786098</v>
      </c>
      <c r="T16" s="202">
        <v>793363</v>
      </c>
      <c r="U16" s="202">
        <v>801728</v>
      </c>
      <c r="V16" s="202">
        <v>805987</v>
      </c>
      <c r="W16" s="202">
        <v>804770</v>
      </c>
      <c r="X16" s="202">
        <v>799606</v>
      </c>
      <c r="Y16" s="202">
        <v>791811</v>
      </c>
      <c r="Z16" s="202">
        <v>802495</v>
      </c>
      <c r="AA16" s="202">
        <v>797977</v>
      </c>
      <c r="AB16" s="202">
        <v>793690</v>
      </c>
      <c r="AC16" s="202">
        <v>796232</v>
      </c>
      <c r="AD16" s="202">
        <v>807010</v>
      </c>
      <c r="AE16" s="202">
        <v>802625</v>
      </c>
      <c r="AF16" s="238">
        <v>8</v>
      </c>
    </row>
    <row r="17" spans="1:32" ht="11.1" customHeight="1">
      <c r="A17" s="270">
        <v>9</v>
      </c>
      <c r="B17" s="236" t="s">
        <v>503</v>
      </c>
      <c r="C17" s="202">
        <v>46339</v>
      </c>
      <c r="D17" s="202">
        <v>44368</v>
      </c>
      <c r="E17" s="202">
        <v>41411</v>
      </c>
      <c r="F17" s="202">
        <v>38799</v>
      </c>
      <c r="G17" s="202">
        <v>35694</v>
      </c>
      <c r="H17" s="202">
        <v>33253</v>
      </c>
      <c r="I17" s="202">
        <v>32269</v>
      </c>
      <c r="J17" s="202">
        <v>30975</v>
      </c>
      <c r="K17" s="202">
        <v>29184</v>
      </c>
      <c r="L17" s="202">
        <v>26837</v>
      </c>
      <c r="M17" s="202">
        <v>22137</v>
      </c>
      <c r="N17" s="202">
        <v>17355</v>
      </c>
      <c r="O17" s="202">
        <v>13586</v>
      </c>
      <c r="P17" s="202">
        <v>12695</v>
      </c>
      <c r="Q17" s="202">
        <v>12511</v>
      </c>
      <c r="R17" s="202">
        <v>13401</v>
      </c>
      <c r="S17" s="202">
        <v>14611</v>
      </c>
      <c r="T17" s="202">
        <v>15495</v>
      </c>
      <c r="U17" s="202">
        <v>16364</v>
      </c>
      <c r="V17" s="202">
        <v>17133</v>
      </c>
      <c r="W17" s="202">
        <v>17566</v>
      </c>
      <c r="X17" s="202">
        <v>19998</v>
      </c>
      <c r="Y17" s="202">
        <v>17800</v>
      </c>
      <c r="Z17" s="202">
        <v>23419</v>
      </c>
      <c r="AA17" s="202">
        <v>21857</v>
      </c>
      <c r="AB17" s="202">
        <v>19812</v>
      </c>
      <c r="AC17" s="202">
        <v>18033</v>
      </c>
      <c r="AD17" s="202">
        <v>23946</v>
      </c>
      <c r="AE17" s="202">
        <v>22339</v>
      </c>
      <c r="AF17" s="238">
        <v>9</v>
      </c>
    </row>
    <row r="18" spans="1:32" ht="11.1" customHeight="1">
      <c r="A18" s="270">
        <v>10</v>
      </c>
      <c r="B18" s="236" t="s">
        <v>504</v>
      </c>
      <c r="C18" s="202">
        <v>70136</v>
      </c>
      <c r="D18" s="202">
        <v>70743</v>
      </c>
      <c r="E18" s="202">
        <v>70153</v>
      </c>
      <c r="F18" s="202">
        <v>67368</v>
      </c>
      <c r="G18" s="202">
        <v>64556</v>
      </c>
      <c r="H18" s="202">
        <v>63343</v>
      </c>
      <c r="I18" s="202">
        <v>60042</v>
      </c>
      <c r="J18" s="202">
        <v>62201</v>
      </c>
      <c r="K18" s="202">
        <v>65240</v>
      </c>
      <c r="L18" s="202">
        <v>67145</v>
      </c>
      <c r="M18" s="202">
        <v>63827</v>
      </c>
      <c r="N18" s="202">
        <v>65794</v>
      </c>
      <c r="O18" s="202">
        <v>65208</v>
      </c>
      <c r="P18" s="202">
        <v>60496</v>
      </c>
      <c r="Q18" s="202">
        <v>53125</v>
      </c>
      <c r="R18" s="202">
        <v>46237</v>
      </c>
      <c r="S18" s="202">
        <v>40220</v>
      </c>
      <c r="T18" s="202">
        <v>37436</v>
      </c>
      <c r="U18" s="202">
        <v>39262</v>
      </c>
      <c r="V18" s="202">
        <v>41974</v>
      </c>
      <c r="W18" s="202">
        <v>44808</v>
      </c>
      <c r="X18" s="202">
        <v>46914</v>
      </c>
      <c r="Y18" s="202">
        <v>46667</v>
      </c>
      <c r="Z18" s="202">
        <v>48359</v>
      </c>
      <c r="AA18" s="202">
        <v>48543</v>
      </c>
      <c r="AB18" s="202">
        <v>49167</v>
      </c>
      <c r="AC18" s="202">
        <v>50134</v>
      </c>
      <c r="AD18" s="202">
        <v>51603</v>
      </c>
      <c r="AE18" s="202">
        <v>51578</v>
      </c>
      <c r="AF18" s="238">
        <v>10</v>
      </c>
    </row>
    <row r="19" spans="1:32" ht="11.1" customHeight="1">
      <c r="A19" s="270">
        <v>11</v>
      </c>
      <c r="B19" s="236" t="s">
        <v>505</v>
      </c>
      <c r="C19" s="202">
        <v>82798</v>
      </c>
      <c r="D19" s="202">
        <v>75121</v>
      </c>
      <c r="E19" s="202">
        <v>66738</v>
      </c>
      <c r="F19" s="202">
        <v>60976</v>
      </c>
      <c r="G19" s="202">
        <v>59200</v>
      </c>
      <c r="H19" s="202">
        <v>59717</v>
      </c>
      <c r="I19" s="202">
        <v>60861</v>
      </c>
      <c r="J19" s="202">
        <v>65391</v>
      </c>
      <c r="K19" s="202">
        <v>69304</v>
      </c>
      <c r="L19" s="202">
        <v>72205</v>
      </c>
      <c r="M19" s="202">
        <v>71917</v>
      </c>
      <c r="N19" s="202">
        <v>75320</v>
      </c>
      <c r="O19" s="202">
        <v>78176</v>
      </c>
      <c r="P19" s="202">
        <v>80883</v>
      </c>
      <c r="Q19" s="202">
        <v>81876</v>
      </c>
      <c r="R19" s="202">
        <v>83551</v>
      </c>
      <c r="S19" s="202">
        <v>85537</v>
      </c>
      <c r="T19" s="202">
        <v>84473</v>
      </c>
      <c r="U19" s="202">
        <v>79216</v>
      </c>
      <c r="V19" s="202">
        <v>72185</v>
      </c>
      <c r="W19" s="202">
        <v>64576</v>
      </c>
      <c r="X19" s="202">
        <v>58245</v>
      </c>
      <c r="Y19" s="202">
        <v>55477</v>
      </c>
      <c r="Z19" s="202">
        <v>54741</v>
      </c>
      <c r="AA19" s="202">
        <v>53418</v>
      </c>
      <c r="AB19" s="202">
        <v>53017</v>
      </c>
      <c r="AC19" s="202">
        <v>53180</v>
      </c>
      <c r="AD19" s="202">
        <v>53756</v>
      </c>
      <c r="AE19" s="202">
        <v>53701</v>
      </c>
      <c r="AF19" s="238">
        <v>11</v>
      </c>
    </row>
    <row r="20" spans="1:32" ht="11.1" customHeight="1">
      <c r="A20" s="270">
        <v>12</v>
      </c>
      <c r="B20" s="236" t="s">
        <v>506</v>
      </c>
      <c r="C20" s="202">
        <v>110851</v>
      </c>
      <c r="D20" s="202">
        <v>103414</v>
      </c>
      <c r="E20" s="202">
        <v>95741</v>
      </c>
      <c r="F20" s="202">
        <v>90170</v>
      </c>
      <c r="G20" s="202">
        <v>82000</v>
      </c>
      <c r="H20" s="202">
        <v>76309</v>
      </c>
      <c r="I20" s="202">
        <v>69816</v>
      </c>
      <c r="J20" s="202">
        <v>65704</v>
      </c>
      <c r="K20" s="202">
        <v>62831</v>
      </c>
      <c r="L20" s="202">
        <v>65108</v>
      </c>
      <c r="M20" s="202">
        <v>66002</v>
      </c>
      <c r="N20" s="202">
        <v>71708</v>
      </c>
      <c r="O20" s="202">
        <v>77773</v>
      </c>
      <c r="P20" s="202">
        <v>82027</v>
      </c>
      <c r="Q20" s="202">
        <v>84563</v>
      </c>
      <c r="R20" s="202">
        <v>87756</v>
      </c>
      <c r="S20" s="202">
        <v>89959</v>
      </c>
      <c r="T20" s="202">
        <v>92426</v>
      </c>
      <c r="U20" s="202">
        <v>95108</v>
      </c>
      <c r="V20" s="202">
        <v>96759</v>
      </c>
      <c r="W20" s="202">
        <v>97546</v>
      </c>
      <c r="X20" s="202">
        <v>97378</v>
      </c>
      <c r="Y20" s="202">
        <v>96427</v>
      </c>
      <c r="Z20" s="202">
        <v>97181</v>
      </c>
      <c r="AA20" s="202">
        <v>96727</v>
      </c>
      <c r="AB20" s="202">
        <v>95549</v>
      </c>
      <c r="AC20" s="202">
        <v>94540</v>
      </c>
      <c r="AD20" s="202">
        <v>93905</v>
      </c>
      <c r="AE20" s="202">
        <v>92072</v>
      </c>
      <c r="AF20" s="238">
        <v>12</v>
      </c>
    </row>
    <row r="21" spans="1:32" ht="11.1" customHeight="1">
      <c r="A21" s="270">
        <v>13</v>
      </c>
      <c r="B21" s="236" t="s">
        <v>507</v>
      </c>
      <c r="C21" s="202">
        <v>131288</v>
      </c>
      <c r="D21" s="202">
        <v>127456</v>
      </c>
      <c r="E21" s="202">
        <v>121078</v>
      </c>
      <c r="F21" s="202">
        <v>114111</v>
      </c>
      <c r="G21" s="202">
        <v>105318</v>
      </c>
      <c r="H21" s="202">
        <v>99226</v>
      </c>
      <c r="I21" s="202">
        <v>92999</v>
      </c>
      <c r="J21" s="202">
        <v>91082</v>
      </c>
      <c r="K21" s="202">
        <v>89530</v>
      </c>
      <c r="L21" s="202">
        <v>85205</v>
      </c>
      <c r="M21" s="202">
        <v>78869</v>
      </c>
      <c r="N21" s="202">
        <v>75267</v>
      </c>
      <c r="O21" s="202">
        <v>72155</v>
      </c>
      <c r="P21" s="202">
        <v>69644</v>
      </c>
      <c r="Q21" s="202">
        <v>71717</v>
      </c>
      <c r="R21" s="202">
        <v>75359</v>
      </c>
      <c r="S21" s="202">
        <v>80947</v>
      </c>
      <c r="T21" s="202">
        <v>87034</v>
      </c>
      <c r="U21" s="202">
        <v>91968</v>
      </c>
      <c r="V21" s="202">
        <v>95361</v>
      </c>
      <c r="W21" s="202">
        <v>97851</v>
      </c>
      <c r="X21" s="202">
        <v>97850</v>
      </c>
      <c r="Y21" s="202">
        <v>97180</v>
      </c>
      <c r="Z21" s="202">
        <v>97997</v>
      </c>
      <c r="AA21" s="202">
        <v>97521</v>
      </c>
      <c r="AB21" s="202">
        <v>97808</v>
      </c>
      <c r="AC21" s="202">
        <v>98637</v>
      </c>
      <c r="AD21" s="202">
        <v>99667</v>
      </c>
      <c r="AE21" s="202">
        <v>99411</v>
      </c>
      <c r="AF21" s="238">
        <v>13</v>
      </c>
    </row>
    <row r="22" spans="1:32" ht="11.1" customHeight="1">
      <c r="A22" s="270">
        <v>14</v>
      </c>
      <c r="B22" s="236" t="s">
        <v>508</v>
      </c>
      <c r="C22" s="202">
        <v>123711</v>
      </c>
      <c r="D22" s="202">
        <v>121157</v>
      </c>
      <c r="E22" s="202">
        <v>118227</v>
      </c>
      <c r="F22" s="202">
        <v>117327</v>
      </c>
      <c r="G22" s="202">
        <v>115171</v>
      </c>
      <c r="H22" s="202">
        <v>115257</v>
      </c>
      <c r="I22" s="202">
        <v>111526</v>
      </c>
      <c r="J22" s="202">
        <v>112017</v>
      </c>
      <c r="K22" s="202">
        <v>110021</v>
      </c>
      <c r="L22" s="202">
        <v>106739</v>
      </c>
      <c r="M22" s="202">
        <v>99954</v>
      </c>
      <c r="N22" s="202">
        <v>97741</v>
      </c>
      <c r="O22" s="202">
        <v>96245</v>
      </c>
      <c r="P22" s="202">
        <v>95429</v>
      </c>
      <c r="Q22" s="202">
        <v>90394</v>
      </c>
      <c r="R22" s="202">
        <v>86282</v>
      </c>
      <c r="S22" s="202">
        <v>82499</v>
      </c>
      <c r="T22" s="202">
        <v>78675</v>
      </c>
      <c r="U22" s="202">
        <v>76494</v>
      </c>
      <c r="V22" s="202">
        <v>79318</v>
      </c>
      <c r="W22" s="202">
        <v>82591</v>
      </c>
      <c r="X22" s="202">
        <v>85718</v>
      </c>
      <c r="Y22" s="202">
        <v>86424</v>
      </c>
      <c r="Z22" s="202">
        <v>88516</v>
      </c>
      <c r="AA22" s="202">
        <v>89383</v>
      </c>
      <c r="AB22" s="202">
        <v>90602</v>
      </c>
      <c r="AC22" s="202">
        <v>91996</v>
      </c>
      <c r="AD22" s="202">
        <v>93768</v>
      </c>
      <c r="AE22" s="202">
        <v>94557</v>
      </c>
      <c r="AF22" s="238">
        <v>14</v>
      </c>
    </row>
    <row r="23" spans="1:32" ht="11.1" customHeight="1">
      <c r="A23" s="270">
        <v>15</v>
      </c>
      <c r="B23" s="236" t="s">
        <v>509</v>
      </c>
      <c r="C23" s="202">
        <v>116783</v>
      </c>
      <c r="D23" s="202">
        <v>116372</v>
      </c>
      <c r="E23" s="202">
        <v>113813</v>
      </c>
      <c r="F23" s="202">
        <v>110171</v>
      </c>
      <c r="G23" s="202">
        <v>106627</v>
      </c>
      <c r="H23" s="202">
        <v>105813</v>
      </c>
      <c r="I23" s="202">
        <v>103459</v>
      </c>
      <c r="J23" s="202">
        <v>106434</v>
      </c>
      <c r="K23" s="202">
        <v>110153</v>
      </c>
      <c r="L23" s="202">
        <v>113888</v>
      </c>
      <c r="M23" s="202">
        <v>113247</v>
      </c>
      <c r="N23" s="202">
        <v>115145</v>
      </c>
      <c r="O23" s="202">
        <v>115900</v>
      </c>
      <c r="P23" s="202">
        <v>114415</v>
      </c>
      <c r="Q23" s="202">
        <v>110286</v>
      </c>
      <c r="R23" s="202">
        <v>106789</v>
      </c>
      <c r="S23" s="202">
        <v>103792</v>
      </c>
      <c r="T23" s="202">
        <v>102089</v>
      </c>
      <c r="U23" s="202">
        <v>101344</v>
      </c>
      <c r="V23" s="202">
        <v>96980</v>
      </c>
      <c r="W23" s="202">
        <v>92185</v>
      </c>
      <c r="X23" s="202">
        <v>88066</v>
      </c>
      <c r="Y23" s="202">
        <v>86564</v>
      </c>
      <c r="Z23" s="202">
        <v>85746</v>
      </c>
      <c r="AA23" s="202">
        <v>83983</v>
      </c>
      <c r="AB23" s="202">
        <v>82955</v>
      </c>
      <c r="AC23" s="202">
        <v>82603</v>
      </c>
      <c r="AD23" s="202">
        <v>82048</v>
      </c>
      <c r="AE23" s="202">
        <v>80527</v>
      </c>
      <c r="AF23" s="238">
        <v>15</v>
      </c>
    </row>
    <row r="24" spans="1:32" ht="11.1" customHeight="1">
      <c r="A24" s="270">
        <v>16</v>
      </c>
      <c r="B24" s="236" t="s">
        <v>510</v>
      </c>
      <c r="C24" s="202">
        <v>75761</v>
      </c>
      <c r="D24" s="202">
        <v>80380</v>
      </c>
      <c r="E24" s="202">
        <v>88275</v>
      </c>
      <c r="F24" s="202">
        <v>93499</v>
      </c>
      <c r="G24" s="202">
        <v>95786</v>
      </c>
      <c r="H24" s="202">
        <v>98631</v>
      </c>
      <c r="I24" s="202">
        <v>96939</v>
      </c>
      <c r="J24" s="202">
        <v>99562</v>
      </c>
      <c r="K24" s="202">
        <v>100626</v>
      </c>
      <c r="L24" s="202">
        <v>102395</v>
      </c>
      <c r="M24" s="202">
        <v>101646</v>
      </c>
      <c r="N24" s="202">
        <v>104846</v>
      </c>
      <c r="O24" s="202">
        <v>108188</v>
      </c>
      <c r="P24" s="202">
        <v>112326</v>
      </c>
      <c r="Q24" s="202">
        <v>115300</v>
      </c>
      <c r="R24" s="202">
        <v>118443</v>
      </c>
      <c r="S24" s="202">
        <v>119353</v>
      </c>
      <c r="T24" s="202">
        <v>119714</v>
      </c>
      <c r="U24" s="202">
        <v>117668</v>
      </c>
      <c r="V24" s="202">
        <v>114538</v>
      </c>
      <c r="W24" s="202">
        <v>110376</v>
      </c>
      <c r="X24" s="202">
        <v>107127</v>
      </c>
      <c r="Y24" s="202">
        <v>106014</v>
      </c>
      <c r="Z24" s="202">
        <v>105936</v>
      </c>
      <c r="AA24" s="202">
        <v>104714</v>
      </c>
      <c r="AB24" s="202">
        <v>103926</v>
      </c>
      <c r="AC24" s="202">
        <v>103758</v>
      </c>
      <c r="AD24" s="202">
        <v>103717</v>
      </c>
      <c r="AE24" s="202">
        <v>103012</v>
      </c>
      <c r="AF24" s="238">
        <v>16</v>
      </c>
    </row>
    <row r="25" spans="1:32" ht="11.1" customHeight="1">
      <c r="A25" s="270">
        <v>17</v>
      </c>
      <c r="B25" s="236" t="s">
        <v>511</v>
      </c>
      <c r="C25" s="202">
        <v>75846</v>
      </c>
      <c r="D25" s="202">
        <v>72744</v>
      </c>
      <c r="E25" s="202">
        <v>65603</v>
      </c>
      <c r="F25" s="202">
        <v>62890</v>
      </c>
      <c r="G25" s="202">
        <v>58218</v>
      </c>
      <c r="H25" s="202">
        <v>57871</v>
      </c>
      <c r="I25" s="202">
        <v>60117</v>
      </c>
      <c r="J25" s="202">
        <v>67341</v>
      </c>
      <c r="K25" s="202">
        <v>76389</v>
      </c>
      <c r="L25" s="202">
        <v>83940</v>
      </c>
      <c r="M25" s="202">
        <v>88244</v>
      </c>
      <c r="N25" s="202">
        <v>92595</v>
      </c>
      <c r="O25" s="202">
        <v>96176</v>
      </c>
      <c r="P25" s="202">
        <v>98249</v>
      </c>
      <c r="Q25" s="202">
        <v>99541</v>
      </c>
      <c r="R25" s="202">
        <v>101759</v>
      </c>
      <c r="S25" s="202">
        <v>104214</v>
      </c>
      <c r="T25" s="202">
        <v>107221</v>
      </c>
      <c r="U25" s="202">
        <v>111311</v>
      </c>
      <c r="V25" s="202">
        <v>115018</v>
      </c>
      <c r="W25" s="202">
        <v>117455</v>
      </c>
      <c r="X25" s="202">
        <v>116841</v>
      </c>
      <c r="Y25" s="202">
        <v>116728</v>
      </c>
      <c r="Z25" s="202">
        <v>117360</v>
      </c>
      <c r="AA25" s="202">
        <v>116680</v>
      </c>
      <c r="AB25" s="202">
        <v>116329</v>
      </c>
      <c r="AC25" s="202">
        <v>116687</v>
      </c>
      <c r="AD25" s="202">
        <v>116740</v>
      </c>
      <c r="AE25" s="202">
        <v>115367</v>
      </c>
      <c r="AF25" s="238">
        <v>17</v>
      </c>
    </row>
    <row r="26" spans="1:32" ht="11.1" customHeight="1">
      <c r="A26" s="270">
        <v>18</v>
      </c>
      <c r="B26" s="236" t="s">
        <v>512</v>
      </c>
      <c r="C26" s="202">
        <v>9127</v>
      </c>
      <c r="D26" s="202">
        <v>11704</v>
      </c>
      <c r="E26" s="202">
        <v>14328</v>
      </c>
      <c r="F26" s="202">
        <v>17494</v>
      </c>
      <c r="G26" s="202">
        <v>18782</v>
      </c>
      <c r="H26" s="202">
        <v>21247</v>
      </c>
      <c r="I26" s="202">
        <v>21646</v>
      </c>
      <c r="J26" s="202">
        <v>19553</v>
      </c>
      <c r="K26" s="202">
        <v>21080</v>
      </c>
      <c r="L26" s="202">
        <v>22983</v>
      </c>
      <c r="M26" s="202">
        <v>26794</v>
      </c>
      <c r="N26" s="202">
        <v>31906</v>
      </c>
      <c r="O26" s="202">
        <v>37744</v>
      </c>
      <c r="P26" s="202">
        <v>45081</v>
      </c>
      <c r="Q26" s="202">
        <v>51845</v>
      </c>
      <c r="R26" s="202">
        <v>59340</v>
      </c>
      <c r="S26" s="202">
        <v>60825</v>
      </c>
      <c r="T26" s="202">
        <v>63930</v>
      </c>
      <c r="U26" s="202">
        <v>67399</v>
      </c>
      <c r="V26" s="202">
        <v>70350</v>
      </c>
      <c r="W26" s="202">
        <v>72615</v>
      </c>
      <c r="X26" s="202">
        <v>73957</v>
      </c>
      <c r="Y26" s="202">
        <v>74889</v>
      </c>
      <c r="Z26" s="202">
        <v>75343</v>
      </c>
      <c r="AA26" s="202">
        <v>76914</v>
      </c>
      <c r="AB26" s="202">
        <v>76552</v>
      </c>
      <c r="AC26" s="202">
        <v>78305</v>
      </c>
      <c r="AD26" s="202">
        <v>79239</v>
      </c>
      <c r="AE26" s="202">
        <v>80959</v>
      </c>
      <c r="AF26" s="238">
        <v>18</v>
      </c>
    </row>
    <row r="27" spans="1:32" ht="11.1" customHeight="1">
      <c r="A27" s="270">
        <v>19</v>
      </c>
      <c r="B27" s="236" t="s">
        <v>513</v>
      </c>
      <c r="C27" s="202">
        <v>898</v>
      </c>
      <c r="D27" s="202">
        <v>942</v>
      </c>
      <c r="E27" s="202">
        <v>995</v>
      </c>
      <c r="F27" s="202">
        <v>1038</v>
      </c>
      <c r="G27" s="202">
        <v>960</v>
      </c>
      <c r="H27" s="202">
        <v>1011</v>
      </c>
      <c r="I27" s="202">
        <v>1088</v>
      </c>
      <c r="J27" s="202">
        <v>1203</v>
      </c>
      <c r="K27" s="202">
        <v>1393</v>
      </c>
      <c r="L27" s="202">
        <v>1535</v>
      </c>
      <c r="M27" s="202">
        <v>1691</v>
      </c>
      <c r="N27" s="202">
        <v>1883</v>
      </c>
      <c r="O27" s="202">
        <v>2100</v>
      </c>
      <c r="P27" s="202">
        <v>2504</v>
      </c>
      <c r="Q27" s="202">
        <v>2865</v>
      </c>
      <c r="R27" s="202">
        <v>3285</v>
      </c>
      <c r="S27" s="202">
        <v>4141</v>
      </c>
      <c r="T27" s="202">
        <v>4870</v>
      </c>
      <c r="U27" s="202">
        <v>5594</v>
      </c>
      <c r="V27" s="202">
        <v>6371</v>
      </c>
      <c r="W27" s="202">
        <v>7201</v>
      </c>
      <c r="X27" s="202">
        <v>7512</v>
      </c>
      <c r="Y27" s="202">
        <v>7641</v>
      </c>
      <c r="Z27" s="202">
        <v>7897</v>
      </c>
      <c r="AA27" s="202">
        <v>8237</v>
      </c>
      <c r="AB27" s="202">
        <v>7973</v>
      </c>
      <c r="AC27" s="202">
        <v>8359</v>
      </c>
      <c r="AD27" s="202">
        <v>8621</v>
      </c>
      <c r="AE27" s="202">
        <v>9102</v>
      </c>
      <c r="AF27" s="238">
        <v>19</v>
      </c>
    </row>
    <row r="28" spans="1:32" ht="18" customHeight="1">
      <c r="A28" s="270">
        <v>20</v>
      </c>
      <c r="B28" s="232" t="s">
        <v>35</v>
      </c>
      <c r="C28" s="202">
        <v>442620</v>
      </c>
      <c r="D28" s="202">
        <v>431090</v>
      </c>
      <c r="E28" s="202">
        <v>413138</v>
      </c>
      <c r="F28" s="202">
        <v>398445</v>
      </c>
      <c r="G28" s="202">
        <v>383038</v>
      </c>
      <c r="H28" s="202">
        <v>378338</v>
      </c>
      <c r="I28" s="202">
        <v>366971</v>
      </c>
      <c r="J28" s="202">
        <v>375241</v>
      </c>
      <c r="K28" s="202">
        <v>385004</v>
      </c>
      <c r="L28" s="202">
        <v>391378</v>
      </c>
      <c r="M28" s="202">
        <v>378848</v>
      </c>
      <c r="N28" s="202">
        <v>387495</v>
      </c>
      <c r="O28" s="202">
        <v>395443</v>
      </c>
      <c r="P28" s="202">
        <v>400692</v>
      </c>
      <c r="Q28" s="202">
        <v>399539</v>
      </c>
      <c r="R28" s="202">
        <v>403099</v>
      </c>
      <c r="S28" s="202">
        <v>403059</v>
      </c>
      <c r="T28" s="202">
        <v>407518</v>
      </c>
      <c r="U28" s="202">
        <v>412261</v>
      </c>
      <c r="V28" s="202">
        <v>417156</v>
      </c>
      <c r="W28" s="202">
        <v>416836</v>
      </c>
      <c r="X28" s="202">
        <v>413453</v>
      </c>
      <c r="Y28" s="202">
        <v>409473</v>
      </c>
      <c r="Z28" s="202">
        <v>416469</v>
      </c>
      <c r="AA28" s="202">
        <v>412939</v>
      </c>
      <c r="AB28" s="202">
        <v>411546</v>
      </c>
      <c r="AC28" s="202">
        <v>413835</v>
      </c>
      <c r="AD28" s="202">
        <v>420132</v>
      </c>
      <c r="AE28" s="202">
        <v>416629</v>
      </c>
      <c r="AF28" s="238">
        <v>20</v>
      </c>
    </row>
    <row r="29" spans="1:32" ht="11.1" customHeight="1">
      <c r="A29" s="270">
        <v>21</v>
      </c>
      <c r="B29" s="236" t="s">
        <v>503</v>
      </c>
      <c r="C29" s="202">
        <v>29583</v>
      </c>
      <c r="D29" s="202">
        <v>28236</v>
      </c>
      <c r="E29" s="202">
        <v>26323</v>
      </c>
      <c r="F29" s="202">
        <v>24668</v>
      </c>
      <c r="G29" s="202">
        <v>22917</v>
      </c>
      <c r="H29" s="202">
        <v>21485</v>
      </c>
      <c r="I29" s="202">
        <v>20651</v>
      </c>
      <c r="J29" s="202">
        <v>19730</v>
      </c>
      <c r="K29" s="202">
        <v>18583</v>
      </c>
      <c r="L29" s="202">
        <v>17118</v>
      </c>
      <c r="M29" s="202">
        <v>14180</v>
      </c>
      <c r="N29" s="202">
        <v>11067</v>
      </c>
      <c r="O29" s="202">
        <v>8709</v>
      </c>
      <c r="P29" s="202">
        <v>8136</v>
      </c>
      <c r="Q29" s="202">
        <v>8036</v>
      </c>
      <c r="R29" s="202">
        <v>8545</v>
      </c>
      <c r="S29" s="202">
        <v>9360</v>
      </c>
      <c r="T29" s="202">
        <v>9912</v>
      </c>
      <c r="U29" s="202">
        <v>10432</v>
      </c>
      <c r="V29" s="202">
        <v>11001</v>
      </c>
      <c r="W29" s="202">
        <v>11286</v>
      </c>
      <c r="X29" s="202">
        <v>12552</v>
      </c>
      <c r="Y29" s="202">
        <v>11221</v>
      </c>
      <c r="Z29" s="202">
        <v>14758</v>
      </c>
      <c r="AA29" s="202">
        <v>13791</v>
      </c>
      <c r="AB29" s="202">
        <v>12543</v>
      </c>
      <c r="AC29" s="202">
        <v>11458</v>
      </c>
      <c r="AD29" s="202">
        <v>15053</v>
      </c>
      <c r="AE29" s="202">
        <v>13997</v>
      </c>
      <c r="AF29" s="238">
        <v>21</v>
      </c>
    </row>
    <row r="30" spans="1:32" ht="11.1" customHeight="1">
      <c r="A30" s="270">
        <v>22</v>
      </c>
      <c r="B30" s="236" t="s">
        <v>504</v>
      </c>
      <c r="C30" s="202">
        <v>38046</v>
      </c>
      <c r="D30" s="202">
        <v>38180</v>
      </c>
      <c r="E30" s="202">
        <v>37706</v>
      </c>
      <c r="F30" s="202">
        <v>36138</v>
      </c>
      <c r="G30" s="202">
        <v>34977</v>
      </c>
      <c r="H30" s="202">
        <v>34913</v>
      </c>
      <c r="I30" s="202">
        <v>33618</v>
      </c>
      <c r="J30" s="202">
        <v>35630</v>
      </c>
      <c r="K30" s="202">
        <v>38168</v>
      </c>
      <c r="L30" s="202">
        <v>39426</v>
      </c>
      <c r="M30" s="202">
        <v>36396</v>
      </c>
      <c r="N30" s="202">
        <v>37655</v>
      </c>
      <c r="O30" s="202">
        <v>37424</v>
      </c>
      <c r="P30" s="202">
        <v>34426</v>
      </c>
      <c r="Q30" s="202">
        <v>30175</v>
      </c>
      <c r="R30" s="202">
        <v>26504</v>
      </c>
      <c r="S30" s="202">
        <v>23202</v>
      </c>
      <c r="T30" s="202">
        <v>21682</v>
      </c>
      <c r="U30" s="202">
        <v>22854</v>
      </c>
      <c r="V30" s="202">
        <v>24850</v>
      </c>
      <c r="W30" s="202">
        <v>26488</v>
      </c>
      <c r="X30" s="202">
        <v>27552</v>
      </c>
      <c r="Y30" s="202">
        <v>27390</v>
      </c>
      <c r="Z30" s="202">
        <v>28414</v>
      </c>
      <c r="AA30" s="202">
        <v>28367</v>
      </c>
      <c r="AB30" s="202">
        <v>28540</v>
      </c>
      <c r="AC30" s="202">
        <v>29271</v>
      </c>
      <c r="AD30" s="202">
        <v>30149</v>
      </c>
      <c r="AE30" s="202">
        <v>30121</v>
      </c>
      <c r="AF30" s="238">
        <v>22</v>
      </c>
    </row>
    <row r="31" spans="1:32" ht="11.1" customHeight="1">
      <c r="A31" s="270">
        <v>23</v>
      </c>
      <c r="B31" s="236" t="s">
        <v>505</v>
      </c>
      <c r="C31" s="202">
        <v>45894</v>
      </c>
      <c r="D31" s="202">
        <v>41732</v>
      </c>
      <c r="E31" s="202">
        <v>36893</v>
      </c>
      <c r="F31" s="202">
        <v>33136</v>
      </c>
      <c r="G31" s="202">
        <v>31919</v>
      </c>
      <c r="H31" s="202">
        <v>32111</v>
      </c>
      <c r="I31" s="202">
        <v>32569</v>
      </c>
      <c r="J31" s="202">
        <v>35721</v>
      </c>
      <c r="K31" s="202">
        <v>38694</v>
      </c>
      <c r="L31" s="202">
        <v>40597</v>
      </c>
      <c r="M31" s="202">
        <v>39721</v>
      </c>
      <c r="N31" s="202">
        <v>41762</v>
      </c>
      <c r="O31" s="202">
        <v>43241</v>
      </c>
      <c r="P31" s="202">
        <v>44639</v>
      </c>
      <c r="Q31" s="202">
        <v>44785</v>
      </c>
      <c r="R31" s="202">
        <v>45403</v>
      </c>
      <c r="S31" s="202">
        <v>46058</v>
      </c>
      <c r="T31" s="202">
        <v>45395</v>
      </c>
      <c r="U31" s="202">
        <v>42620</v>
      </c>
      <c r="V31" s="202">
        <v>39291</v>
      </c>
      <c r="W31" s="202">
        <v>35468</v>
      </c>
      <c r="X31" s="202">
        <v>31942</v>
      </c>
      <c r="Y31" s="202">
        <v>30501</v>
      </c>
      <c r="Z31" s="202">
        <v>30266</v>
      </c>
      <c r="AA31" s="202">
        <v>29566</v>
      </c>
      <c r="AB31" s="202">
        <v>29466</v>
      </c>
      <c r="AC31" s="202">
        <v>29517</v>
      </c>
      <c r="AD31" s="202">
        <v>29748</v>
      </c>
      <c r="AE31" s="202">
        <v>29756</v>
      </c>
      <c r="AF31" s="238">
        <v>23</v>
      </c>
    </row>
    <row r="32" spans="1:32" ht="11.1" customHeight="1">
      <c r="A32" s="270">
        <v>24</v>
      </c>
      <c r="B32" s="236" t="s">
        <v>506</v>
      </c>
      <c r="C32" s="202">
        <v>57827</v>
      </c>
      <c r="D32" s="202">
        <v>54253</v>
      </c>
      <c r="E32" s="202">
        <v>50050</v>
      </c>
      <c r="F32" s="202">
        <v>47609</v>
      </c>
      <c r="G32" s="202">
        <v>43777</v>
      </c>
      <c r="H32" s="202">
        <v>41007</v>
      </c>
      <c r="I32" s="202">
        <v>37741</v>
      </c>
      <c r="J32" s="202">
        <v>35956</v>
      </c>
      <c r="K32" s="202">
        <v>34294</v>
      </c>
      <c r="L32" s="202">
        <v>35351</v>
      </c>
      <c r="M32" s="202">
        <v>35293</v>
      </c>
      <c r="N32" s="202">
        <v>38643</v>
      </c>
      <c r="O32" s="202">
        <v>42009</v>
      </c>
      <c r="P32" s="202">
        <v>44435</v>
      </c>
      <c r="Q32" s="202">
        <v>45886</v>
      </c>
      <c r="R32" s="202">
        <v>47713</v>
      </c>
      <c r="S32" s="202">
        <v>48643</v>
      </c>
      <c r="T32" s="202">
        <v>50068</v>
      </c>
      <c r="U32" s="202">
        <v>51240</v>
      </c>
      <c r="V32" s="202">
        <v>52248</v>
      </c>
      <c r="W32" s="202">
        <v>52311</v>
      </c>
      <c r="X32" s="202">
        <v>51830</v>
      </c>
      <c r="Y32" s="202">
        <v>51386</v>
      </c>
      <c r="Z32" s="202">
        <v>51665</v>
      </c>
      <c r="AA32" s="202">
        <v>51322</v>
      </c>
      <c r="AB32" s="202">
        <v>50883</v>
      </c>
      <c r="AC32" s="202">
        <v>50502</v>
      </c>
      <c r="AD32" s="202">
        <v>50201</v>
      </c>
      <c r="AE32" s="202">
        <v>48990</v>
      </c>
      <c r="AF32" s="238">
        <v>24</v>
      </c>
    </row>
    <row r="33" spans="1:32" ht="11.1" customHeight="1">
      <c r="A33" s="270">
        <v>25</v>
      </c>
      <c r="B33" s="236" t="s">
        <v>507</v>
      </c>
      <c r="C33" s="202">
        <v>65572</v>
      </c>
      <c r="D33" s="202">
        <v>63411</v>
      </c>
      <c r="E33" s="202">
        <v>59844</v>
      </c>
      <c r="F33" s="202">
        <v>55975</v>
      </c>
      <c r="G33" s="202">
        <v>52355</v>
      </c>
      <c r="H33" s="202">
        <v>49781</v>
      </c>
      <c r="I33" s="202">
        <v>46989</v>
      </c>
      <c r="J33" s="202">
        <v>46254</v>
      </c>
      <c r="K33" s="202">
        <v>46353</v>
      </c>
      <c r="L33" s="202">
        <v>44311</v>
      </c>
      <c r="M33" s="202">
        <v>40826</v>
      </c>
      <c r="N33" s="202">
        <v>39410</v>
      </c>
      <c r="O33" s="202">
        <v>38097</v>
      </c>
      <c r="P33" s="202">
        <v>36637</v>
      </c>
      <c r="Q33" s="202">
        <v>37647</v>
      </c>
      <c r="R33" s="202">
        <v>39531</v>
      </c>
      <c r="S33" s="202">
        <v>42494</v>
      </c>
      <c r="T33" s="202">
        <v>45799</v>
      </c>
      <c r="U33" s="202">
        <v>48441</v>
      </c>
      <c r="V33" s="202">
        <v>50674</v>
      </c>
      <c r="W33" s="202">
        <v>51986</v>
      </c>
      <c r="X33" s="202">
        <v>51783</v>
      </c>
      <c r="Y33" s="202">
        <v>51540</v>
      </c>
      <c r="Z33" s="202">
        <v>52070</v>
      </c>
      <c r="AA33" s="202">
        <v>51579</v>
      </c>
      <c r="AB33" s="202">
        <v>51833</v>
      </c>
      <c r="AC33" s="202">
        <v>52381</v>
      </c>
      <c r="AD33" s="202">
        <v>52853</v>
      </c>
      <c r="AE33" s="202">
        <v>52605</v>
      </c>
      <c r="AF33" s="238">
        <v>25</v>
      </c>
    </row>
    <row r="34" spans="1:32" ht="11.1" customHeight="1">
      <c r="A34" s="270">
        <v>26</v>
      </c>
      <c r="B34" s="236" t="s">
        <v>508</v>
      </c>
      <c r="C34" s="202">
        <v>60947</v>
      </c>
      <c r="D34" s="202">
        <v>59424</v>
      </c>
      <c r="E34" s="202">
        <v>57558</v>
      </c>
      <c r="F34" s="202">
        <v>56618</v>
      </c>
      <c r="G34" s="202">
        <v>55862</v>
      </c>
      <c r="H34" s="202">
        <v>56106</v>
      </c>
      <c r="I34" s="202">
        <v>54481</v>
      </c>
      <c r="J34" s="202">
        <v>55079</v>
      </c>
      <c r="K34" s="202">
        <v>54202</v>
      </c>
      <c r="L34" s="202">
        <v>52605</v>
      </c>
      <c r="M34" s="202">
        <v>48893</v>
      </c>
      <c r="N34" s="202">
        <v>48019</v>
      </c>
      <c r="O34" s="202">
        <v>47415</v>
      </c>
      <c r="P34" s="202">
        <v>47702</v>
      </c>
      <c r="Q34" s="202">
        <v>45496</v>
      </c>
      <c r="R34" s="202">
        <v>43791</v>
      </c>
      <c r="S34" s="202">
        <v>42210</v>
      </c>
      <c r="T34" s="202">
        <v>40520</v>
      </c>
      <c r="U34" s="202">
        <v>39407</v>
      </c>
      <c r="V34" s="202">
        <v>40943</v>
      </c>
      <c r="W34" s="202">
        <v>42543</v>
      </c>
      <c r="X34" s="202">
        <v>44133</v>
      </c>
      <c r="Y34" s="202">
        <v>44540</v>
      </c>
      <c r="Z34" s="202">
        <v>45595</v>
      </c>
      <c r="AA34" s="202">
        <v>46026</v>
      </c>
      <c r="AB34" s="202">
        <v>46805</v>
      </c>
      <c r="AC34" s="202">
        <v>47701</v>
      </c>
      <c r="AD34" s="202">
        <v>48581</v>
      </c>
      <c r="AE34" s="202">
        <v>48872</v>
      </c>
      <c r="AF34" s="238">
        <v>26</v>
      </c>
    </row>
    <row r="35" spans="1:32" ht="11.1" customHeight="1">
      <c r="A35" s="270">
        <v>27</v>
      </c>
      <c r="B35" s="236" t="s">
        <v>509</v>
      </c>
      <c r="C35" s="202">
        <v>58192</v>
      </c>
      <c r="D35" s="202">
        <v>57490</v>
      </c>
      <c r="E35" s="202">
        <v>55788</v>
      </c>
      <c r="F35" s="202">
        <v>53293</v>
      </c>
      <c r="G35" s="202">
        <v>51551</v>
      </c>
      <c r="H35" s="202">
        <v>51297</v>
      </c>
      <c r="I35" s="202">
        <v>50058</v>
      </c>
      <c r="J35" s="202">
        <v>51954</v>
      </c>
      <c r="K35" s="202">
        <v>53942</v>
      </c>
      <c r="L35" s="202">
        <v>55722</v>
      </c>
      <c r="M35" s="202">
        <v>54761</v>
      </c>
      <c r="N35" s="202">
        <v>55578</v>
      </c>
      <c r="O35" s="202">
        <v>56051</v>
      </c>
      <c r="P35" s="202">
        <v>55371</v>
      </c>
      <c r="Q35" s="202">
        <v>53448</v>
      </c>
      <c r="R35" s="202">
        <v>51776</v>
      </c>
      <c r="S35" s="202">
        <v>50316</v>
      </c>
      <c r="T35" s="202">
        <v>49854</v>
      </c>
      <c r="U35" s="202">
        <v>50131</v>
      </c>
      <c r="V35" s="202">
        <v>48550</v>
      </c>
      <c r="W35" s="202">
        <v>46579</v>
      </c>
      <c r="X35" s="202">
        <v>44680</v>
      </c>
      <c r="Y35" s="202">
        <v>44047</v>
      </c>
      <c r="Z35" s="202">
        <v>43786</v>
      </c>
      <c r="AA35" s="202">
        <v>42763</v>
      </c>
      <c r="AB35" s="202">
        <v>42390</v>
      </c>
      <c r="AC35" s="202">
        <v>42355</v>
      </c>
      <c r="AD35" s="202">
        <v>42041</v>
      </c>
      <c r="AE35" s="202">
        <v>41162</v>
      </c>
      <c r="AF35" s="238">
        <v>27</v>
      </c>
    </row>
    <row r="36" spans="1:32" ht="11.1" customHeight="1">
      <c r="A36" s="270">
        <v>28</v>
      </c>
      <c r="B36" s="236" t="s">
        <v>510</v>
      </c>
      <c r="C36" s="202">
        <v>38258</v>
      </c>
      <c r="D36" s="202">
        <v>40206</v>
      </c>
      <c r="E36" s="202">
        <v>43750</v>
      </c>
      <c r="F36" s="202">
        <v>45866</v>
      </c>
      <c r="G36" s="202">
        <v>46975</v>
      </c>
      <c r="H36" s="202">
        <v>48321</v>
      </c>
      <c r="I36" s="202">
        <v>47057</v>
      </c>
      <c r="J36" s="202">
        <v>48801</v>
      </c>
      <c r="K36" s="202">
        <v>49472</v>
      </c>
      <c r="L36" s="202">
        <v>50209</v>
      </c>
      <c r="M36" s="202">
        <v>49205</v>
      </c>
      <c r="N36" s="202">
        <v>50829</v>
      </c>
      <c r="O36" s="202">
        <v>52512</v>
      </c>
      <c r="P36" s="202">
        <v>54541</v>
      </c>
      <c r="Q36" s="202">
        <v>55890</v>
      </c>
      <c r="R36" s="202">
        <v>57469</v>
      </c>
      <c r="S36" s="202">
        <v>57628</v>
      </c>
      <c r="T36" s="202">
        <v>57837</v>
      </c>
      <c r="U36" s="202">
        <v>56896</v>
      </c>
      <c r="V36" s="202">
        <v>55640</v>
      </c>
      <c r="W36" s="202">
        <v>53677</v>
      </c>
      <c r="X36" s="202">
        <v>52220</v>
      </c>
      <c r="Y36" s="202">
        <v>51724</v>
      </c>
      <c r="Z36" s="202">
        <v>51831</v>
      </c>
      <c r="AA36" s="202">
        <v>51138</v>
      </c>
      <c r="AB36" s="202">
        <v>50892</v>
      </c>
      <c r="AC36" s="202">
        <v>50965</v>
      </c>
      <c r="AD36" s="202">
        <v>51131</v>
      </c>
      <c r="AE36" s="202">
        <v>50745</v>
      </c>
      <c r="AF36" s="238">
        <v>28</v>
      </c>
    </row>
    <row r="37" spans="1:32" ht="11.1" customHeight="1">
      <c r="A37" s="270">
        <v>29</v>
      </c>
      <c r="B37" s="236" t="s">
        <v>511</v>
      </c>
      <c r="C37" s="202">
        <v>40103</v>
      </c>
      <c r="D37" s="202">
        <v>38060</v>
      </c>
      <c r="E37" s="202">
        <v>33679</v>
      </c>
      <c r="F37" s="202">
        <v>31835</v>
      </c>
      <c r="G37" s="202">
        <v>29153</v>
      </c>
      <c r="H37" s="202">
        <v>28775</v>
      </c>
      <c r="I37" s="202">
        <v>29580</v>
      </c>
      <c r="J37" s="202">
        <v>33448</v>
      </c>
      <c r="K37" s="202">
        <v>38009</v>
      </c>
      <c r="L37" s="202">
        <v>41676</v>
      </c>
      <c r="M37" s="202">
        <v>43272</v>
      </c>
      <c r="N37" s="202">
        <v>45253</v>
      </c>
      <c r="O37" s="202">
        <v>47016</v>
      </c>
      <c r="P37" s="202">
        <v>47810</v>
      </c>
      <c r="Q37" s="202">
        <v>48263</v>
      </c>
      <c r="R37" s="202">
        <v>49299</v>
      </c>
      <c r="S37" s="202">
        <v>50236</v>
      </c>
      <c r="T37" s="202">
        <v>51791</v>
      </c>
      <c r="U37" s="202">
        <v>53636</v>
      </c>
      <c r="V37" s="202">
        <v>55432</v>
      </c>
      <c r="W37" s="202">
        <v>56646</v>
      </c>
      <c r="X37" s="202">
        <v>56183</v>
      </c>
      <c r="Y37" s="202">
        <v>56131</v>
      </c>
      <c r="Z37" s="202">
        <v>56486</v>
      </c>
      <c r="AA37" s="202">
        <v>55974</v>
      </c>
      <c r="AB37" s="202">
        <v>55941</v>
      </c>
      <c r="AC37" s="202">
        <v>56322</v>
      </c>
      <c r="AD37" s="202">
        <v>56389</v>
      </c>
      <c r="AE37" s="202">
        <v>55615</v>
      </c>
      <c r="AF37" s="238">
        <v>29</v>
      </c>
    </row>
    <row r="38" spans="1:32" ht="11.1" customHeight="1">
      <c r="A38" s="270">
        <v>30</v>
      </c>
      <c r="B38" s="236" t="s">
        <v>512</v>
      </c>
      <c r="C38" s="202">
        <v>7563</v>
      </c>
      <c r="D38" s="202">
        <v>9416</v>
      </c>
      <c r="E38" s="202">
        <v>10822</v>
      </c>
      <c r="F38" s="202">
        <v>12536</v>
      </c>
      <c r="G38" s="202">
        <v>12799</v>
      </c>
      <c r="H38" s="202">
        <v>13771</v>
      </c>
      <c r="I38" s="202">
        <v>13390</v>
      </c>
      <c r="J38" s="202">
        <v>11720</v>
      </c>
      <c r="K38" s="202">
        <v>12186</v>
      </c>
      <c r="L38" s="202">
        <v>13160</v>
      </c>
      <c r="M38" s="202">
        <v>14996</v>
      </c>
      <c r="N38" s="202">
        <v>17908</v>
      </c>
      <c r="O38" s="202">
        <v>21438</v>
      </c>
      <c r="P38" s="202">
        <v>25177</v>
      </c>
      <c r="Q38" s="202">
        <v>27856</v>
      </c>
      <c r="R38" s="202">
        <v>30737</v>
      </c>
      <c r="S38" s="202">
        <v>30027</v>
      </c>
      <c r="T38" s="202">
        <v>31293</v>
      </c>
      <c r="U38" s="202">
        <v>32832</v>
      </c>
      <c r="V38" s="202">
        <v>34365</v>
      </c>
      <c r="W38" s="202">
        <v>35189</v>
      </c>
      <c r="X38" s="202">
        <v>35773</v>
      </c>
      <c r="Y38" s="202">
        <v>36166</v>
      </c>
      <c r="Z38" s="202">
        <v>36584</v>
      </c>
      <c r="AA38" s="202">
        <v>37250</v>
      </c>
      <c r="AB38" s="202">
        <v>37195</v>
      </c>
      <c r="AC38" s="202">
        <v>38086</v>
      </c>
      <c r="AD38" s="202">
        <v>38558</v>
      </c>
      <c r="AE38" s="202">
        <v>39089</v>
      </c>
      <c r="AF38" s="238">
        <v>30</v>
      </c>
    </row>
    <row r="39" spans="1:32" ht="11.1" customHeight="1">
      <c r="A39" s="270">
        <v>31</v>
      </c>
      <c r="B39" s="236" t="s">
        <v>513</v>
      </c>
      <c r="C39" s="202">
        <v>635</v>
      </c>
      <c r="D39" s="202">
        <v>682</v>
      </c>
      <c r="E39" s="202">
        <v>725</v>
      </c>
      <c r="F39" s="202">
        <v>771</v>
      </c>
      <c r="G39" s="202">
        <v>753</v>
      </c>
      <c r="H39" s="202">
        <v>771</v>
      </c>
      <c r="I39" s="202">
        <v>837</v>
      </c>
      <c r="J39" s="202">
        <v>948</v>
      </c>
      <c r="K39" s="202">
        <v>1101</v>
      </c>
      <c r="L39" s="202">
        <v>1203</v>
      </c>
      <c r="M39" s="202">
        <v>1305</v>
      </c>
      <c r="N39" s="202">
        <v>1371</v>
      </c>
      <c r="O39" s="202">
        <v>1531</v>
      </c>
      <c r="P39" s="202">
        <v>1818</v>
      </c>
      <c r="Q39" s="202">
        <v>2057</v>
      </c>
      <c r="R39" s="202">
        <v>2331</v>
      </c>
      <c r="S39" s="202">
        <v>2885</v>
      </c>
      <c r="T39" s="202">
        <v>3367</v>
      </c>
      <c r="U39" s="202">
        <v>3772</v>
      </c>
      <c r="V39" s="202">
        <v>4162</v>
      </c>
      <c r="W39" s="202">
        <v>4663</v>
      </c>
      <c r="X39" s="202">
        <v>4805</v>
      </c>
      <c r="Y39" s="202">
        <v>4827</v>
      </c>
      <c r="Z39" s="202">
        <v>5014</v>
      </c>
      <c r="AA39" s="202">
        <v>5163</v>
      </c>
      <c r="AB39" s="202">
        <v>5058</v>
      </c>
      <c r="AC39" s="202">
        <v>5277</v>
      </c>
      <c r="AD39" s="202">
        <v>5428</v>
      </c>
      <c r="AE39" s="202">
        <v>5677</v>
      </c>
      <c r="AF39" s="238">
        <v>31</v>
      </c>
    </row>
    <row r="40" spans="1:32" ht="18" customHeight="1">
      <c r="A40" s="270">
        <v>32</v>
      </c>
      <c r="B40" s="232" t="s">
        <v>36</v>
      </c>
      <c r="C40" s="202">
        <v>400918</v>
      </c>
      <c r="D40" s="202">
        <v>393311</v>
      </c>
      <c r="E40" s="202">
        <v>383224</v>
      </c>
      <c r="F40" s="202">
        <v>375398</v>
      </c>
      <c r="G40" s="202">
        <v>359274</v>
      </c>
      <c r="H40" s="202">
        <v>353340</v>
      </c>
      <c r="I40" s="202">
        <v>343791</v>
      </c>
      <c r="J40" s="202">
        <v>346222</v>
      </c>
      <c r="K40" s="202">
        <v>350747</v>
      </c>
      <c r="L40" s="202">
        <v>356602</v>
      </c>
      <c r="M40" s="202">
        <v>355480</v>
      </c>
      <c r="N40" s="202">
        <v>362065</v>
      </c>
      <c r="O40" s="202">
        <v>367808</v>
      </c>
      <c r="P40" s="202">
        <v>373057</v>
      </c>
      <c r="Q40" s="202">
        <v>374484</v>
      </c>
      <c r="R40" s="202">
        <v>379103</v>
      </c>
      <c r="S40" s="202">
        <v>383039</v>
      </c>
      <c r="T40" s="202">
        <v>385845</v>
      </c>
      <c r="U40" s="202">
        <v>389467</v>
      </c>
      <c r="V40" s="202">
        <v>388831</v>
      </c>
      <c r="W40" s="202">
        <v>387934</v>
      </c>
      <c r="X40" s="202">
        <v>386153</v>
      </c>
      <c r="Y40" s="202">
        <v>382338</v>
      </c>
      <c r="Z40" s="202">
        <v>386026</v>
      </c>
      <c r="AA40" s="202">
        <v>385038</v>
      </c>
      <c r="AB40" s="202">
        <v>382144</v>
      </c>
      <c r="AC40" s="202">
        <v>382397</v>
      </c>
      <c r="AD40" s="202">
        <v>386878</v>
      </c>
      <c r="AE40" s="202">
        <v>385996</v>
      </c>
      <c r="AF40" s="238">
        <v>32</v>
      </c>
    </row>
    <row r="41" spans="1:32" ht="11.1" customHeight="1">
      <c r="A41" s="270">
        <v>33</v>
      </c>
      <c r="B41" s="236" t="s">
        <v>503</v>
      </c>
      <c r="C41" s="202">
        <v>16756</v>
      </c>
      <c r="D41" s="202">
        <v>16132</v>
      </c>
      <c r="E41" s="202">
        <v>15088</v>
      </c>
      <c r="F41" s="202">
        <v>14131</v>
      </c>
      <c r="G41" s="202">
        <v>12777</v>
      </c>
      <c r="H41" s="202">
        <v>11768</v>
      </c>
      <c r="I41" s="202">
        <v>11618</v>
      </c>
      <c r="J41" s="202">
        <v>11245</v>
      </c>
      <c r="K41" s="202">
        <v>10601</v>
      </c>
      <c r="L41" s="202">
        <v>9719</v>
      </c>
      <c r="M41" s="202">
        <v>7957</v>
      </c>
      <c r="N41" s="202">
        <v>6288</v>
      </c>
      <c r="O41" s="202">
        <v>4877</v>
      </c>
      <c r="P41" s="202">
        <v>4559</v>
      </c>
      <c r="Q41" s="202">
        <v>4475</v>
      </c>
      <c r="R41" s="202">
        <v>4856</v>
      </c>
      <c r="S41" s="202">
        <v>5251</v>
      </c>
      <c r="T41" s="202">
        <v>5583</v>
      </c>
      <c r="U41" s="202">
        <v>5932</v>
      </c>
      <c r="V41" s="202">
        <v>6132</v>
      </c>
      <c r="W41" s="202">
        <v>6280</v>
      </c>
      <c r="X41" s="202">
        <v>7446</v>
      </c>
      <c r="Y41" s="202">
        <v>6579</v>
      </c>
      <c r="Z41" s="202">
        <v>8661</v>
      </c>
      <c r="AA41" s="202">
        <v>8066</v>
      </c>
      <c r="AB41" s="202">
        <v>7269</v>
      </c>
      <c r="AC41" s="202">
        <v>6575</v>
      </c>
      <c r="AD41" s="202">
        <v>8893</v>
      </c>
      <c r="AE41" s="202">
        <v>8342</v>
      </c>
      <c r="AF41" s="238">
        <v>33</v>
      </c>
    </row>
    <row r="42" spans="1:32" ht="11.1" customHeight="1">
      <c r="A42" s="270">
        <v>34</v>
      </c>
      <c r="B42" s="236" t="s">
        <v>504</v>
      </c>
      <c r="C42" s="202">
        <v>32090</v>
      </c>
      <c r="D42" s="202">
        <v>32563</v>
      </c>
      <c r="E42" s="202">
        <v>32447</v>
      </c>
      <c r="F42" s="202">
        <v>31230</v>
      </c>
      <c r="G42" s="202">
        <v>29579</v>
      </c>
      <c r="H42" s="202">
        <v>28430</v>
      </c>
      <c r="I42" s="202">
        <v>26424</v>
      </c>
      <c r="J42" s="202">
        <v>26571</v>
      </c>
      <c r="K42" s="202">
        <v>27072</v>
      </c>
      <c r="L42" s="202">
        <v>27719</v>
      </c>
      <c r="M42" s="202">
        <v>27431</v>
      </c>
      <c r="N42" s="202">
        <v>28139</v>
      </c>
      <c r="O42" s="202">
        <v>27784</v>
      </c>
      <c r="P42" s="202">
        <v>26070</v>
      </c>
      <c r="Q42" s="202">
        <v>22950</v>
      </c>
      <c r="R42" s="202">
        <v>19733</v>
      </c>
      <c r="S42" s="202">
        <v>17018</v>
      </c>
      <c r="T42" s="202">
        <v>15754</v>
      </c>
      <c r="U42" s="202">
        <v>16408</v>
      </c>
      <c r="V42" s="202">
        <v>17124</v>
      </c>
      <c r="W42" s="202">
        <v>18320</v>
      </c>
      <c r="X42" s="202">
        <v>19362</v>
      </c>
      <c r="Y42" s="202">
        <v>19277</v>
      </c>
      <c r="Z42" s="202">
        <v>19945</v>
      </c>
      <c r="AA42" s="202">
        <v>20176</v>
      </c>
      <c r="AB42" s="202">
        <v>20627</v>
      </c>
      <c r="AC42" s="202">
        <v>20863</v>
      </c>
      <c r="AD42" s="202">
        <v>21454</v>
      </c>
      <c r="AE42" s="202">
        <v>21457</v>
      </c>
      <c r="AF42" s="238">
        <v>34</v>
      </c>
    </row>
    <row r="43" spans="1:32" ht="11.1" customHeight="1">
      <c r="A43" s="270">
        <v>35</v>
      </c>
      <c r="B43" s="236" t="s">
        <v>505</v>
      </c>
      <c r="C43" s="202">
        <v>36904</v>
      </c>
      <c r="D43" s="202">
        <v>33389</v>
      </c>
      <c r="E43" s="202">
        <v>29845</v>
      </c>
      <c r="F43" s="202">
        <v>27840</v>
      </c>
      <c r="G43" s="202">
        <v>27281</v>
      </c>
      <c r="H43" s="202">
        <v>27606</v>
      </c>
      <c r="I43" s="202">
        <v>28292</v>
      </c>
      <c r="J43" s="202">
        <v>29670</v>
      </c>
      <c r="K43" s="202">
        <v>30610</v>
      </c>
      <c r="L43" s="202">
        <v>31608</v>
      </c>
      <c r="M43" s="202">
        <v>32196</v>
      </c>
      <c r="N43" s="202">
        <v>33558</v>
      </c>
      <c r="O43" s="202">
        <v>34935</v>
      </c>
      <c r="P43" s="202">
        <v>36244</v>
      </c>
      <c r="Q43" s="202">
        <v>37091</v>
      </c>
      <c r="R43" s="202">
        <v>38148</v>
      </c>
      <c r="S43" s="202">
        <v>39479</v>
      </c>
      <c r="T43" s="202">
        <v>39078</v>
      </c>
      <c r="U43" s="202">
        <v>36596</v>
      </c>
      <c r="V43" s="202">
        <v>32894</v>
      </c>
      <c r="W43" s="202">
        <v>29108</v>
      </c>
      <c r="X43" s="202">
        <v>26303</v>
      </c>
      <c r="Y43" s="202">
        <v>24976</v>
      </c>
      <c r="Z43" s="202">
        <v>24475</v>
      </c>
      <c r="AA43" s="202">
        <v>23852</v>
      </c>
      <c r="AB43" s="202">
        <v>23551</v>
      </c>
      <c r="AC43" s="202">
        <v>23663</v>
      </c>
      <c r="AD43" s="202">
        <v>24008</v>
      </c>
      <c r="AE43" s="202">
        <v>23945</v>
      </c>
      <c r="AF43" s="238">
        <v>35</v>
      </c>
    </row>
    <row r="44" spans="1:32" ht="11.1" customHeight="1">
      <c r="A44" s="270">
        <v>36</v>
      </c>
      <c r="B44" s="236" t="s">
        <v>506</v>
      </c>
      <c r="C44" s="202">
        <v>53024</v>
      </c>
      <c r="D44" s="202">
        <v>49161</v>
      </c>
      <c r="E44" s="202">
        <v>45691</v>
      </c>
      <c r="F44" s="202">
        <v>42561</v>
      </c>
      <c r="G44" s="202">
        <v>38223</v>
      </c>
      <c r="H44" s="202">
        <v>35302</v>
      </c>
      <c r="I44" s="202">
        <v>32075</v>
      </c>
      <c r="J44" s="202">
        <v>29748</v>
      </c>
      <c r="K44" s="202">
        <v>28537</v>
      </c>
      <c r="L44" s="202">
        <v>29757</v>
      </c>
      <c r="M44" s="202">
        <v>30709</v>
      </c>
      <c r="N44" s="202">
        <v>33065</v>
      </c>
      <c r="O44" s="202">
        <v>35764</v>
      </c>
      <c r="P44" s="202">
        <v>37592</v>
      </c>
      <c r="Q44" s="202">
        <v>38677</v>
      </c>
      <c r="R44" s="202">
        <v>40043</v>
      </c>
      <c r="S44" s="202">
        <v>41316</v>
      </c>
      <c r="T44" s="202">
        <v>42358</v>
      </c>
      <c r="U44" s="202">
        <v>43868</v>
      </c>
      <c r="V44" s="202">
        <v>44511</v>
      </c>
      <c r="W44" s="202">
        <v>45235</v>
      </c>
      <c r="X44" s="202">
        <v>45548</v>
      </c>
      <c r="Y44" s="202">
        <v>45041</v>
      </c>
      <c r="Z44" s="202">
        <v>45516</v>
      </c>
      <c r="AA44" s="202">
        <v>45405</v>
      </c>
      <c r="AB44" s="202">
        <v>44666</v>
      </c>
      <c r="AC44" s="202">
        <v>44038</v>
      </c>
      <c r="AD44" s="202">
        <v>43704</v>
      </c>
      <c r="AE44" s="202">
        <v>43082</v>
      </c>
      <c r="AF44" s="238">
        <v>36</v>
      </c>
    </row>
    <row r="45" spans="1:32" ht="11.1" customHeight="1">
      <c r="A45" s="270">
        <v>37</v>
      </c>
      <c r="B45" s="236" t="s">
        <v>507</v>
      </c>
      <c r="C45" s="202">
        <v>65716</v>
      </c>
      <c r="D45" s="202">
        <v>64045</v>
      </c>
      <c r="E45" s="202">
        <v>61234</v>
      </c>
      <c r="F45" s="202">
        <v>58136</v>
      </c>
      <c r="G45" s="202">
        <v>52963</v>
      </c>
      <c r="H45" s="202">
        <v>49445</v>
      </c>
      <c r="I45" s="202">
        <v>46010</v>
      </c>
      <c r="J45" s="202">
        <v>44828</v>
      </c>
      <c r="K45" s="202">
        <v>43177</v>
      </c>
      <c r="L45" s="202">
        <v>40894</v>
      </c>
      <c r="M45" s="202">
        <v>38043</v>
      </c>
      <c r="N45" s="202">
        <v>35857</v>
      </c>
      <c r="O45" s="202">
        <v>34058</v>
      </c>
      <c r="P45" s="202">
        <v>33007</v>
      </c>
      <c r="Q45" s="202">
        <v>34070</v>
      </c>
      <c r="R45" s="202">
        <v>35828</v>
      </c>
      <c r="S45" s="202">
        <v>38453</v>
      </c>
      <c r="T45" s="202">
        <v>41235</v>
      </c>
      <c r="U45" s="202">
        <v>43527</v>
      </c>
      <c r="V45" s="202">
        <v>44687</v>
      </c>
      <c r="W45" s="202">
        <v>45865</v>
      </c>
      <c r="X45" s="202">
        <v>46067</v>
      </c>
      <c r="Y45" s="202">
        <v>45640</v>
      </c>
      <c r="Z45" s="202">
        <v>45927</v>
      </c>
      <c r="AA45" s="202">
        <v>45942</v>
      </c>
      <c r="AB45" s="202">
        <v>45975</v>
      </c>
      <c r="AC45" s="202">
        <v>46256</v>
      </c>
      <c r="AD45" s="202">
        <v>46814</v>
      </c>
      <c r="AE45" s="202">
        <v>46806</v>
      </c>
      <c r="AF45" s="238">
        <v>37</v>
      </c>
    </row>
    <row r="46" spans="1:32" ht="11.1" customHeight="1">
      <c r="A46" s="270">
        <v>38</v>
      </c>
      <c r="B46" s="236" t="s">
        <v>508</v>
      </c>
      <c r="C46" s="202">
        <v>62764</v>
      </c>
      <c r="D46" s="202">
        <v>61733</v>
      </c>
      <c r="E46" s="202">
        <v>60669</v>
      </c>
      <c r="F46" s="202">
        <v>60709</v>
      </c>
      <c r="G46" s="202">
        <v>59309</v>
      </c>
      <c r="H46" s="202">
        <v>59151</v>
      </c>
      <c r="I46" s="202">
        <v>57045</v>
      </c>
      <c r="J46" s="202">
        <v>56938</v>
      </c>
      <c r="K46" s="202">
        <v>55819</v>
      </c>
      <c r="L46" s="202">
        <v>54134</v>
      </c>
      <c r="M46" s="202">
        <v>51061</v>
      </c>
      <c r="N46" s="202">
        <v>49722</v>
      </c>
      <c r="O46" s="202">
        <v>48830</v>
      </c>
      <c r="P46" s="202">
        <v>47727</v>
      </c>
      <c r="Q46" s="202">
        <v>44898</v>
      </c>
      <c r="R46" s="202">
        <v>42491</v>
      </c>
      <c r="S46" s="202">
        <v>40289</v>
      </c>
      <c r="T46" s="202">
        <v>38155</v>
      </c>
      <c r="U46" s="202">
        <v>37087</v>
      </c>
      <c r="V46" s="202">
        <v>38375</v>
      </c>
      <c r="W46" s="202">
        <v>40048</v>
      </c>
      <c r="X46" s="202">
        <v>41585</v>
      </c>
      <c r="Y46" s="202">
        <v>41884</v>
      </c>
      <c r="Z46" s="202">
        <v>42921</v>
      </c>
      <c r="AA46" s="202">
        <v>43357</v>
      </c>
      <c r="AB46" s="202">
        <v>43797</v>
      </c>
      <c r="AC46" s="202">
        <v>44295</v>
      </c>
      <c r="AD46" s="202">
        <v>45187</v>
      </c>
      <c r="AE46" s="202">
        <v>45685</v>
      </c>
      <c r="AF46" s="238">
        <v>38</v>
      </c>
    </row>
    <row r="47" spans="1:32" ht="11.1" customHeight="1">
      <c r="A47" s="270">
        <v>39</v>
      </c>
      <c r="B47" s="236" t="s">
        <v>509</v>
      </c>
      <c r="C47" s="202">
        <v>58591</v>
      </c>
      <c r="D47" s="202">
        <v>58882</v>
      </c>
      <c r="E47" s="202">
        <v>58025</v>
      </c>
      <c r="F47" s="202">
        <v>56878</v>
      </c>
      <c r="G47" s="202">
        <v>55076</v>
      </c>
      <c r="H47" s="202">
        <v>54516</v>
      </c>
      <c r="I47" s="202">
        <v>53401</v>
      </c>
      <c r="J47" s="202">
        <v>54480</v>
      </c>
      <c r="K47" s="202">
        <v>56211</v>
      </c>
      <c r="L47" s="202">
        <v>58166</v>
      </c>
      <c r="M47" s="202">
        <v>58486</v>
      </c>
      <c r="N47" s="202">
        <v>59567</v>
      </c>
      <c r="O47" s="202">
        <v>59849</v>
      </c>
      <c r="P47" s="202">
        <v>59044</v>
      </c>
      <c r="Q47" s="202">
        <v>56838</v>
      </c>
      <c r="R47" s="202">
        <v>55013</v>
      </c>
      <c r="S47" s="202">
        <v>53476</v>
      </c>
      <c r="T47" s="202">
        <v>52235</v>
      </c>
      <c r="U47" s="202">
        <v>51213</v>
      </c>
      <c r="V47" s="202">
        <v>48430</v>
      </c>
      <c r="W47" s="202">
        <v>45606</v>
      </c>
      <c r="X47" s="202">
        <v>43386</v>
      </c>
      <c r="Y47" s="202">
        <v>42517</v>
      </c>
      <c r="Z47" s="202">
        <v>41960</v>
      </c>
      <c r="AA47" s="202">
        <v>41220</v>
      </c>
      <c r="AB47" s="202">
        <v>40565</v>
      </c>
      <c r="AC47" s="202">
        <v>40248</v>
      </c>
      <c r="AD47" s="202">
        <v>40007</v>
      </c>
      <c r="AE47" s="202">
        <v>39365</v>
      </c>
      <c r="AF47" s="238">
        <v>39</v>
      </c>
    </row>
    <row r="48" spans="1:32" ht="11.1" customHeight="1">
      <c r="A48" s="270">
        <v>40</v>
      </c>
      <c r="B48" s="236" t="s">
        <v>510</v>
      </c>
      <c r="C48" s="202">
        <v>37503</v>
      </c>
      <c r="D48" s="202">
        <v>40174</v>
      </c>
      <c r="E48" s="202">
        <v>44525</v>
      </c>
      <c r="F48" s="202">
        <v>47633</v>
      </c>
      <c r="G48" s="202">
        <v>48811</v>
      </c>
      <c r="H48" s="202">
        <v>50310</v>
      </c>
      <c r="I48" s="202">
        <v>49882</v>
      </c>
      <c r="J48" s="202">
        <v>50761</v>
      </c>
      <c r="K48" s="202">
        <v>51154</v>
      </c>
      <c r="L48" s="202">
        <v>52186</v>
      </c>
      <c r="M48" s="202">
        <v>52441</v>
      </c>
      <c r="N48" s="202">
        <v>54017</v>
      </c>
      <c r="O48" s="202">
        <v>55676</v>
      </c>
      <c r="P48" s="202">
        <v>57785</v>
      </c>
      <c r="Q48" s="202">
        <v>59410</v>
      </c>
      <c r="R48" s="202">
        <v>60974</v>
      </c>
      <c r="S48" s="202">
        <v>61725</v>
      </c>
      <c r="T48" s="202">
        <v>61877</v>
      </c>
      <c r="U48" s="202">
        <v>60772</v>
      </c>
      <c r="V48" s="202">
        <v>58898</v>
      </c>
      <c r="W48" s="202">
        <v>56699</v>
      </c>
      <c r="X48" s="202">
        <v>54907</v>
      </c>
      <c r="Y48" s="202">
        <v>54290</v>
      </c>
      <c r="Z48" s="202">
        <v>54105</v>
      </c>
      <c r="AA48" s="202">
        <v>53576</v>
      </c>
      <c r="AB48" s="202">
        <v>53034</v>
      </c>
      <c r="AC48" s="202">
        <v>52793</v>
      </c>
      <c r="AD48" s="202">
        <v>52586</v>
      </c>
      <c r="AE48" s="202">
        <v>52267</v>
      </c>
      <c r="AF48" s="238">
        <v>40</v>
      </c>
    </row>
    <row r="49" spans="1:42" ht="11.1" customHeight="1">
      <c r="A49" s="270">
        <v>41</v>
      </c>
      <c r="B49" s="236" t="s">
        <v>511</v>
      </c>
      <c r="C49" s="202">
        <v>35743</v>
      </c>
      <c r="D49" s="202">
        <v>34684</v>
      </c>
      <c r="E49" s="202">
        <v>31924</v>
      </c>
      <c r="F49" s="202">
        <v>31055</v>
      </c>
      <c r="G49" s="202">
        <v>29065</v>
      </c>
      <c r="H49" s="202">
        <v>29096</v>
      </c>
      <c r="I49" s="202">
        <v>30537</v>
      </c>
      <c r="J49" s="202">
        <v>33893</v>
      </c>
      <c r="K49" s="202">
        <v>38380</v>
      </c>
      <c r="L49" s="202">
        <v>42264</v>
      </c>
      <c r="M49" s="202">
        <v>44972</v>
      </c>
      <c r="N49" s="202">
        <v>47342</v>
      </c>
      <c r="O49" s="202">
        <v>49160</v>
      </c>
      <c r="P49" s="202">
        <v>50439</v>
      </c>
      <c r="Q49" s="202">
        <v>51278</v>
      </c>
      <c r="R49" s="202">
        <v>52460</v>
      </c>
      <c r="S49" s="202">
        <v>53978</v>
      </c>
      <c r="T49" s="202">
        <v>55430</v>
      </c>
      <c r="U49" s="202">
        <v>57675</v>
      </c>
      <c r="V49" s="202">
        <v>59586</v>
      </c>
      <c r="W49" s="202">
        <v>60809</v>
      </c>
      <c r="X49" s="202">
        <v>60658</v>
      </c>
      <c r="Y49" s="202">
        <v>60597</v>
      </c>
      <c r="Z49" s="202">
        <v>60874</v>
      </c>
      <c r="AA49" s="202">
        <v>60706</v>
      </c>
      <c r="AB49" s="202">
        <v>60388</v>
      </c>
      <c r="AC49" s="202">
        <v>60365</v>
      </c>
      <c r="AD49" s="202">
        <v>60351</v>
      </c>
      <c r="AE49" s="202">
        <v>59752</v>
      </c>
      <c r="AF49" s="238">
        <v>41</v>
      </c>
    </row>
    <row r="50" spans="1:42" ht="11.1" customHeight="1">
      <c r="A50" s="270">
        <v>42</v>
      </c>
      <c r="B50" s="236" t="s">
        <v>512</v>
      </c>
      <c r="C50" s="202">
        <v>1564</v>
      </c>
      <c r="D50" s="202">
        <v>2288</v>
      </c>
      <c r="E50" s="202">
        <v>3506</v>
      </c>
      <c r="F50" s="202">
        <v>4958</v>
      </c>
      <c r="G50" s="202">
        <v>5983</v>
      </c>
      <c r="H50" s="202">
        <v>7476</v>
      </c>
      <c r="I50" s="202">
        <v>8256</v>
      </c>
      <c r="J50" s="202">
        <v>7833</v>
      </c>
      <c r="K50" s="202">
        <v>8894</v>
      </c>
      <c r="L50" s="202">
        <v>9823</v>
      </c>
      <c r="M50" s="202">
        <v>11798</v>
      </c>
      <c r="N50" s="202">
        <v>13998</v>
      </c>
      <c r="O50" s="202">
        <v>16306</v>
      </c>
      <c r="P50" s="202">
        <v>19904</v>
      </c>
      <c r="Q50" s="202">
        <v>23989</v>
      </c>
      <c r="R50" s="202">
        <v>28603</v>
      </c>
      <c r="S50" s="202">
        <v>30798</v>
      </c>
      <c r="T50" s="202">
        <v>32637</v>
      </c>
      <c r="U50" s="202">
        <v>34567</v>
      </c>
      <c r="V50" s="202">
        <v>35985</v>
      </c>
      <c r="W50" s="202">
        <v>37426</v>
      </c>
      <c r="X50" s="202">
        <v>38184</v>
      </c>
      <c r="Y50" s="202">
        <v>38723</v>
      </c>
      <c r="Z50" s="202">
        <v>38759</v>
      </c>
      <c r="AA50" s="202">
        <v>39664</v>
      </c>
      <c r="AB50" s="202">
        <v>39357</v>
      </c>
      <c r="AC50" s="202">
        <v>40219</v>
      </c>
      <c r="AD50" s="202">
        <v>40681</v>
      </c>
      <c r="AE50" s="202">
        <v>41870</v>
      </c>
      <c r="AF50" s="238">
        <v>42</v>
      </c>
    </row>
    <row r="51" spans="1:42" ht="11.1" customHeight="1">
      <c r="A51" s="270">
        <v>43</v>
      </c>
      <c r="B51" s="236" t="s">
        <v>513</v>
      </c>
      <c r="C51" s="202">
        <v>263</v>
      </c>
      <c r="D51" s="202">
        <v>260</v>
      </c>
      <c r="E51" s="202">
        <v>270</v>
      </c>
      <c r="F51" s="202">
        <v>267</v>
      </c>
      <c r="G51" s="202">
        <v>207</v>
      </c>
      <c r="H51" s="202">
        <v>240</v>
      </c>
      <c r="I51" s="202">
        <v>251</v>
      </c>
      <c r="J51" s="202">
        <v>255</v>
      </c>
      <c r="K51" s="202">
        <v>292</v>
      </c>
      <c r="L51" s="202">
        <v>332</v>
      </c>
      <c r="M51" s="202">
        <v>386</v>
      </c>
      <c r="N51" s="202">
        <v>512</v>
      </c>
      <c r="O51" s="202">
        <v>569</v>
      </c>
      <c r="P51" s="202">
        <v>686</v>
      </c>
      <c r="Q51" s="202">
        <v>808</v>
      </c>
      <c r="R51" s="202">
        <v>954</v>
      </c>
      <c r="S51" s="202">
        <v>1256</v>
      </c>
      <c r="T51" s="202">
        <v>1503</v>
      </c>
      <c r="U51" s="202">
        <v>1822</v>
      </c>
      <c r="V51" s="202">
        <v>2209</v>
      </c>
      <c r="W51" s="202">
        <v>2538</v>
      </c>
      <c r="X51" s="202">
        <v>2707</v>
      </c>
      <c r="Y51" s="202">
        <v>2814</v>
      </c>
      <c r="Z51" s="202">
        <v>2883</v>
      </c>
      <c r="AA51" s="202">
        <v>3074</v>
      </c>
      <c r="AB51" s="202">
        <v>2915</v>
      </c>
      <c r="AC51" s="202">
        <v>3082</v>
      </c>
      <c r="AD51" s="202">
        <v>3193</v>
      </c>
      <c r="AE51" s="202">
        <v>3425</v>
      </c>
      <c r="AF51" s="238">
        <v>43</v>
      </c>
    </row>
    <row r="52" spans="1:42" s="169" customFormat="1" ht="18" customHeight="1">
      <c r="A52" s="269">
        <v>44</v>
      </c>
      <c r="B52" s="233" t="s">
        <v>572</v>
      </c>
      <c r="C52" s="203">
        <v>711407</v>
      </c>
      <c r="D52" s="203">
        <v>690707</v>
      </c>
      <c r="E52" s="203">
        <v>665701</v>
      </c>
      <c r="F52" s="203">
        <v>644122</v>
      </c>
      <c r="G52" s="203">
        <v>617869</v>
      </c>
      <c r="H52" s="203">
        <v>604029</v>
      </c>
      <c r="I52" s="203">
        <v>582886</v>
      </c>
      <c r="J52" s="203">
        <v>587167</v>
      </c>
      <c r="K52" s="203">
        <v>596739</v>
      </c>
      <c r="L52" s="203">
        <v>603753</v>
      </c>
      <c r="M52" s="203">
        <v>584688</v>
      </c>
      <c r="N52" s="203">
        <v>591883</v>
      </c>
      <c r="O52" s="203">
        <v>583345</v>
      </c>
      <c r="P52" s="203">
        <v>590153</v>
      </c>
      <c r="Q52" s="203">
        <v>588434</v>
      </c>
      <c r="R52" s="203">
        <v>581962</v>
      </c>
      <c r="S52" s="203">
        <v>588954</v>
      </c>
      <c r="T52" s="203">
        <v>587944</v>
      </c>
      <c r="U52" s="203">
        <v>588036</v>
      </c>
      <c r="V52" s="203">
        <v>587079</v>
      </c>
      <c r="W52" s="203">
        <v>581137</v>
      </c>
      <c r="X52" s="203">
        <v>573265</v>
      </c>
      <c r="Y52" s="203">
        <v>567161</v>
      </c>
      <c r="Z52" s="203">
        <v>574616</v>
      </c>
      <c r="AA52" s="203">
        <v>569457</v>
      </c>
      <c r="AB52" s="203">
        <v>566522</v>
      </c>
      <c r="AC52" s="203">
        <v>567370</v>
      </c>
      <c r="AD52" s="203">
        <v>574664</v>
      </c>
      <c r="AE52" s="203">
        <v>569440</v>
      </c>
      <c r="AF52" s="237">
        <v>44</v>
      </c>
    </row>
    <row r="53" spans="1:42" ht="11.1" customHeight="1">
      <c r="A53" s="270">
        <v>45</v>
      </c>
      <c r="B53" s="232" t="s">
        <v>313</v>
      </c>
      <c r="C53" s="202">
        <v>417701</v>
      </c>
      <c r="D53" s="202">
        <v>405564</v>
      </c>
      <c r="E53" s="202">
        <v>387891</v>
      </c>
      <c r="F53" s="202">
        <v>373545</v>
      </c>
      <c r="G53" s="202">
        <v>359434</v>
      </c>
      <c r="H53" s="202">
        <v>353587</v>
      </c>
      <c r="I53" s="202">
        <v>343325</v>
      </c>
      <c r="J53" s="202">
        <v>349414</v>
      </c>
      <c r="K53" s="202">
        <v>358339</v>
      </c>
      <c r="L53" s="202">
        <v>363811</v>
      </c>
      <c r="M53" s="202">
        <v>350091</v>
      </c>
      <c r="N53" s="202">
        <v>356188</v>
      </c>
      <c r="O53" s="202">
        <v>361647</v>
      </c>
      <c r="P53" s="202">
        <v>368846</v>
      </c>
      <c r="Q53" s="202">
        <v>367851</v>
      </c>
      <c r="R53" s="202">
        <v>364129</v>
      </c>
      <c r="S53" s="202">
        <v>369181</v>
      </c>
      <c r="T53" s="202">
        <v>371065</v>
      </c>
      <c r="U53" s="202">
        <v>372982</v>
      </c>
      <c r="V53" s="202">
        <v>375999</v>
      </c>
      <c r="W53" s="202">
        <v>374081</v>
      </c>
      <c r="X53" s="202">
        <v>369643</v>
      </c>
      <c r="Y53" s="202">
        <v>366012</v>
      </c>
      <c r="Z53" s="202">
        <v>371874</v>
      </c>
      <c r="AA53" s="202">
        <v>368272</v>
      </c>
      <c r="AB53" s="202">
        <v>366906</v>
      </c>
      <c r="AC53" s="202">
        <v>368257</v>
      </c>
      <c r="AD53" s="202">
        <v>373620</v>
      </c>
      <c r="AE53" s="202">
        <v>369898</v>
      </c>
      <c r="AF53" s="238">
        <v>45</v>
      </c>
    </row>
    <row r="54" spans="1:42" ht="11.1" customHeight="1">
      <c r="A54" s="270">
        <v>46</v>
      </c>
      <c r="B54" s="232" t="s">
        <v>314</v>
      </c>
      <c r="C54" s="202">
        <v>293706</v>
      </c>
      <c r="D54" s="202">
        <v>285143</v>
      </c>
      <c r="E54" s="202">
        <v>277810</v>
      </c>
      <c r="F54" s="202">
        <v>270577</v>
      </c>
      <c r="G54" s="202">
        <v>258435</v>
      </c>
      <c r="H54" s="202">
        <v>250442</v>
      </c>
      <c r="I54" s="202">
        <v>239561</v>
      </c>
      <c r="J54" s="202">
        <v>237753</v>
      </c>
      <c r="K54" s="202">
        <v>238400</v>
      </c>
      <c r="L54" s="202">
        <v>239942</v>
      </c>
      <c r="M54" s="202">
        <v>234597</v>
      </c>
      <c r="N54" s="202">
        <v>235695</v>
      </c>
      <c r="O54" s="202">
        <v>221698</v>
      </c>
      <c r="P54" s="202">
        <v>221307</v>
      </c>
      <c r="Q54" s="202">
        <v>220583</v>
      </c>
      <c r="R54" s="202">
        <v>217833</v>
      </c>
      <c r="S54" s="202">
        <v>219773</v>
      </c>
      <c r="T54" s="202">
        <v>216879</v>
      </c>
      <c r="U54" s="202">
        <v>215054</v>
      </c>
      <c r="V54" s="202">
        <v>211080</v>
      </c>
      <c r="W54" s="202">
        <v>207056</v>
      </c>
      <c r="X54" s="202">
        <v>203622</v>
      </c>
      <c r="Y54" s="202">
        <v>201149</v>
      </c>
      <c r="Z54" s="202">
        <v>202742</v>
      </c>
      <c r="AA54" s="202">
        <v>201185</v>
      </c>
      <c r="AB54" s="202">
        <v>199616</v>
      </c>
      <c r="AC54" s="202">
        <v>199113</v>
      </c>
      <c r="AD54" s="202">
        <v>201044</v>
      </c>
      <c r="AE54" s="202">
        <v>199542</v>
      </c>
      <c r="AF54" s="238">
        <v>46</v>
      </c>
    </row>
    <row r="55" spans="1:42" s="169" customFormat="1" ht="18" customHeight="1">
      <c r="A55" s="269">
        <v>47</v>
      </c>
      <c r="B55" s="233" t="s">
        <v>573</v>
      </c>
      <c r="C55" s="203">
        <v>122771</v>
      </c>
      <c r="D55" s="203">
        <v>124079</v>
      </c>
      <c r="E55" s="203">
        <v>120721</v>
      </c>
      <c r="F55" s="203">
        <v>118998</v>
      </c>
      <c r="G55" s="203">
        <v>113339</v>
      </c>
      <c r="H55" s="203">
        <v>116416</v>
      </c>
      <c r="I55" s="203">
        <v>116190</v>
      </c>
      <c r="J55" s="203">
        <v>122618</v>
      </c>
      <c r="K55" s="203">
        <v>127170</v>
      </c>
      <c r="L55" s="203">
        <v>132209</v>
      </c>
      <c r="M55" s="203">
        <v>137505</v>
      </c>
      <c r="N55" s="203">
        <v>145346</v>
      </c>
      <c r="O55" s="203">
        <v>169682</v>
      </c>
      <c r="P55" s="203">
        <v>182193</v>
      </c>
      <c r="Q55" s="203">
        <v>183577</v>
      </c>
      <c r="R55" s="203">
        <v>188368</v>
      </c>
      <c r="S55" s="203">
        <v>196571</v>
      </c>
      <c r="T55" s="203">
        <v>205389</v>
      </c>
      <c r="U55" s="203">
        <v>213692</v>
      </c>
      <c r="V55" s="203">
        <v>218908</v>
      </c>
      <c r="W55" s="203">
        <v>223633</v>
      </c>
      <c r="X55" s="203">
        <v>226341</v>
      </c>
      <c r="Y55" s="203">
        <v>224650</v>
      </c>
      <c r="Z55" s="203">
        <v>227879</v>
      </c>
      <c r="AA55" s="203">
        <v>228520</v>
      </c>
      <c r="AB55" s="203">
        <v>227168</v>
      </c>
      <c r="AC55" s="203">
        <v>228862</v>
      </c>
      <c r="AD55" s="203">
        <v>232346</v>
      </c>
      <c r="AE55" s="203">
        <v>233185</v>
      </c>
      <c r="AF55" s="237">
        <v>47</v>
      </c>
    </row>
    <row r="56" spans="1:42" ht="11.1" customHeight="1">
      <c r="A56" s="270">
        <v>48</v>
      </c>
      <c r="B56" s="232" t="s">
        <v>313</v>
      </c>
      <c r="C56" s="202">
        <v>19384</v>
      </c>
      <c r="D56" s="202">
        <v>19669</v>
      </c>
      <c r="E56" s="202">
        <v>19092</v>
      </c>
      <c r="F56" s="202">
        <v>18206</v>
      </c>
      <c r="G56" s="202">
        <v>16703</v>
      </c>
      <c r="H56" s="202">
        <v>17831</v>
      </c>
      <c r="I56" s="202">
        <v>16446</v>
      </c>
      <c r="J56" s="202">
        <v>18671</v>
      </c>
      <c r="K56" s="202">
        <v>19399</v>
      </c>
      <c r="L56" s="202">
        <v>20178</v>
      </c>
      <c r="M56" s="202">
        <v>21373</v>
      </c>
      <c r="N56" s="202">
        <v>23772</v>
      </c>
      <c r="O56" s="202">
        <v>27548</v>
      </c>
      <c r="P56" s="202">
        <v>30996</v>
      </c>
      <c r="Q56" s="202">
        <v>30507</v>
      </c>
      <c r="R56" s="202">
        <v>31824</v>
      </c>
      <c r="S56" s="202">
        <v>33525</v>
      </c>
      <c r="T56" s="202">
        <v>36436</v>
      </c>
      <c r="U56" s="202">
        <v>39279</v>
      </c>
      <c r="V56" s="202">
        <v>41157</v>
      </c>
      <c r="W56" s="202">
        <v>42755</v>
      </c>
      <c r="X56" s="202">
        <v>43810</v>
      </c>
      <c r="Y56" s="202">
        <v>43461</v>
      </c>
      <c r="Z56" s="202">
        <v>44595</v>
      </c>
      <c r="AA56" s="202">
        <v>44667</v>
      </c>
      <c r="AB56" s="202">
        <v>44640</v>
      </c>
      <c r="AC56" s="202">
        <v>45578</v>
      </c>
      <c r="AD56" s="202">
        <v>46512</v>
      </c>
      <c r="AE56" s="202">
        <v>46731</v>
      </c>
      <c r="AF56" s="238">
        <v>48</v>
      </c>
    </row>
    <row r="57" spans="1:42" ht="11.1" customHeight="1">
      <c r="A57" s="270">
        <v>49</v>
      </c>
      <c r="B57" s="232" t="s">
        <v>314</v>
      </c>
      <c r="C57" s="202">
        <v>103387</v>
      </c>
      <c r="D57" s="202">
        <v>104410</v>
      </c>
      <c r="E57" s="202">
        <v>101629</v>
      </c>
      <c r="F57" s="202">
        <v>100792</v>
      </c>
      <c r="G57" s="202">
        <v>96636</v>
      </c>
      <c r="H57" s="202">
        <v>98585</v>
      </c>
      <c r="I57" s="202">
        <v>99744</v>
      </c>
      <c r="J57" s="202">
        <v>103947</v>
      </c>
      <c r="K57" s="202">
        <v>107771</v>
      </c>
      <c r="L57" s="202">
        <v>112031</v>
      </c>
      <c r="M57" s="202">
        <v>116132</v>
      </c>
      <c r="N57" s="202">
        <v>121574</v>
      </c>
      <c r="O57" s="202">
        <v>142134</v>
      </c>
      <c r="P57" s="202">
        <v>151197</v>
      </c>
      <c r="Q57" s="202">
        <v>153070</v>
      </c>
      <c r="R57" s="202">
        <v>156544</v>
      </c>
      <c r="S57" s="202">
        <v>163046</v>
      </c>
      <c r="T57" s="202">
        <v>168953</v>
      </c>
      <c r="U57" s="202">
        <v>174413</v>
      </c>
      <c r="V57" s="202">
        <v>177751</v>
      </c>
      <c r="W57" s="202">
        <v>180878</v>
      </c>
      <c r="X57" s="202">
        <v>182531</v>
      </c>
      <c r="Y57" s="202">
        <v>181189</v>
      </c>
      <c r="Z57" s="202">
        <v>183284</v>
      </c>
      <c r="AA57" s="202">
        <v>183853</v>
      </c>
      <c r="AB57" s="202">
        <v>182528</v>
      </c>
      <c r="AC57" s="202">
        <v>183284</v>
      </c>
      <c r="AD57" s="202">
        <v>185834</v>
      </c>
      <c r="AE57" s="202">
        <v>186454</v>
      </c>
      <c r="AF57" s="238">
        <v>49</v>
      </c>
    </row>
    <row r="58" spans="1:42" s="193" customFormat="1" ht="7.5" customHeight="1">
      <c r="A58" s="171"/>
      <c r="B58" s="171"/>
      <c r="C58" s="200"/>
      <c r="D58" s="200"/>
      <c r="E58" s="200"/>
      <c r="F58" s="200"/>
      <c r="G58" s="200"/>
      <c r="H58" s="200"/>
      <c r="I58" s="200"/>
      <c r="J58" s="200"/>
      <c r="K58" s="200"/>
      <c r="L58" s="200"/>
      <c r="M58" s="200"/>
      <c r="N58" s="200"/>
      <c r="O58" s="200"/>
      <c r="P58" s="200"/>
      <c r="Q58" s="200"/>
      <c r="R58" s="200"/>
      <c r="S58" s="200"/>
      <c r="T58" s="200"/>
      <c r="U58" s="200"/>
      <c r="V58" s="200"/>
      <c r="W58" s="173"/>
    </row>
    <row r="59" spans="1:42" s="193" customFormat="1" ht="12.75" customHeight="1">
      <c r="A59" s="227" t="s">
        <v>574</v>
      </c>
      <c r="B59" s="171"/>
      <c r="C59" s="200"/>
      <c r="D59" s="200"/>
      <c r="E59" s="200"/>
      <c r="F59" s="200"/>
      <c r="G59" s="200"/>
      <c r="H59" s="200"/>
      <c r="I59" s="200"/>
      <c r="J59" s="200"/>
      <c r="K59" s="200"/>
      <c r="L59" s="200"/>
      <c r="M59" s="200"/>
      <c r="N59" s="200"/>
      <c r="O59" s="200"/>
      <c r="P59" s="200"/>
      <c r="Q59" s="200"/>
      <c r="R59" s="200"/>
      <c r="S59" s="200"/>
      <c r="T59" s="200"/>
      <c r="U59" s="200"/>
      <c r="V59" s="200"/>
      <c r="W59" s="173"/>
    </row>
    <row r="60" spans="1:42" s="75" customFormat="1" ht="14.25" customHeight="1">
      <c r="A60" s="315" t="s">
        <v>514</v>
      </c>
      <c r="B60" s="315"/>
      <c r="C60" s="315"/>
      <c r="D60" s="315"/>
      <c r="E60" s="315"/>
      <c r="F60" s="315"/>
      <c r="G60" s="315"/>
      <c r="H60" s="315"/>
      <c r="I60" s="315"/>
      <c r="J60" s="315"/>
      <c r="K60" s="315"/>
      <c r="L60" s="315"/>
      <c r="M60" s="315"/>
      <c r="N60" s="315"/>
      <c r="O60" s="315"/>
      <c r="P60" s="315"/>
      <c r="Q60" s="315"/>
      <c r="R60" s="315"/>
      <c r="S60" s="315"/>
      <c r="T60" s="315"/>
      <c r="U60" s="315"/>
      <c r="V60" s="316" t="s">
        <v>432</v>
      </c>
      <c r="W60" s="316" t="s">
        <v>431</v>
      </c>
      <c r="X60" s="316" t="s">
        <v>432</v>
      </c>
      <c r="Y60" s="316"/>
      <c r="Z60" s="316"/>
      <c r="AA60" s="316"/>
      <c r="AB60" s="316"/>
      <c r="AC60" s="316"/>
      <c r="AD60" s="316"/>
      <c r="AE60" s="316"/>
      <c r="AF60" s="316"/>
    </row>
    <row r="61" spans="1:42" ht="7.5" customHeight="1">
      <c r="B61" s="197"/>
      <c r="C61" s="197"/>
      <c r="D61" s="197"/>
      <c r="E61" s="197"/>
      <c r="F61" s="197"/>
      <c r="G61" s="197"/>
      <c r="H61" s="197"/>
      <c r="I61" s="197"/>
      <c r="J61" s="197"/>
      <c r="K61" s="197"/>
      <c r="L61" s="197"/>
      <c r="M61" s="197"/>
      <c r="N61" s="197"/>
      <c r="O61" s="197"/>
      <c r="P61" s="197"/>
      <c r="Q61" s="197"/>
      <c r="R61" s="197"/>
      <c r="S61" s="197"/>
      <c r="T61" s="197"/>
      <c r="U61" s="197"/>
      <c r="V61" s="197"/>
      <c r="W61" s="147"/>
      <c r="X61" s="197"/>
      <c r="Y61" s="197"/>
      <c r="Z61" s="197"/>
      <c r="AA61" s="197"/>
      <c r="AB61" s="197"/>
      <c r="AC61" s="197"/>
      <c r="AD61" s="197"/>
      <c r="AE61" s="197"/>
    </row>
    <row r="62" spans="1:42" ht="33.6" customHeight="1">
      <c r="A62" s="137" t="s">
        <v>436</v>
      </c>
      <c r="B62" s="138" t="s">
        <v>312</v>
      </c>
      <c r="C62" s="189">
        <v>36341</v>
      </c>
      <c r="D62" s="190">
        <v>36707</v>
      </c>
      <c r="E62" s="190">
        <v>37072</v>
      </c>
      <c r="F62" s="190">
        <v>37437</v>
      </c>
      <c r="G62" s="190">
        <v>37802</v>
      </c>
      <c r="H62" s="190">
        <v>38168</v>
      </c>
      <c r="I62" s="190">
        <v>38533</v>
      </c>
      <c r="J62" s="190">
        <v>38898</v>
      </c>
      <c r="K62" s="190">
        <v>39263</v>
      </c>
      <c r="L62" s="190">
        <v>39629</v>
      </c>
      <c r="M62" s="190">
        <v>39994</v>
      </c>
      <c r="N62" s="190">
        <v>40359</v>
      </c>
      <c r="O62" s="190">
        <v>40724</v>
      </c>
      <c r="P62" s="190">
        <v>41090</v>
      </c>
      <c r="Q62" s="192">
        <v>41455</v>
      </c>
      <c r="R62" s="190">
        <v>41820</v>
      </c>
      <c r="S62" s="190">
        <v>42185</v>
      </c>
      <c r="T62" s="190">
        <v>42551</v>
      </c>
      <c r="U62" s="191">
        <v>42916</v>
      </c>
      <c r="V62" s="192">
        <v>43281</v>
      </c>
      <c r="W62" s="190">
        <v>43646</v>
      </c>
      <c r="X62" s="190">
        <v>43921</v>
      </c>
      <c r="Y62" s="190">
        <v>44012</v>
      </c>
      <c r="Z62" s="190">
        <v>44104</v>
      </c>
      <c r="AA62" s="190">
        <v>44196</v>
      </c>
      <c r="AB62" s="190">
        <v>44286</v>
      </c>
      <c r="AC62" s="190">
        <v>44377</v>
      </c>
      <c r="AD62" s="190">
        <v>44469</v>
      </c>
      <c r="AE62" s="190">
        <v>44561</v>
      </c>
      <c r="AF62" s="139" t="s">
        <v>436</v>
      </c>
    </row>
    <row r="63" spans="1:42" s="147" customFormat="1" ht="7.5" customHeight="1">
      <c r="A63" s="198"/>
      <c r="B63" s="196"/>
      <c r="AF63" s="198"/>
    </row>
    <row r="64" spans="1:42" s="198" customFormat="1" ht="16.350000000000001" customHeight="1">
      <c r="A64" s="319" t="s">
        <v>449</v>
      </c>
      <c r="B64" s="319"/>
      <c r="C64" s="319"/>
      <c r="D64" s="319"/>
      <c r="E64" s="319"/>
      <c r="F64" s="319"/>
      <c r="G64" s="319"/>
      <c r="H64" s="319"/>
      <c r="I64" s="319"/>
      <c r="J64" s="319"/>
      <c r="K64" s="319"/>
      <c r="L64" s="319"/>
      <c r="M64" s="319"/>
      <c r="N64" s="319"/>
      <c r="O64" s="319"/>
      <c r="P64" s="319"/>
      <c r="Q64" s="319"/>
      <c r="R64" s="319"/>
      <c r="S64" s="319"/>
      <c r="T64" s="319"/>
      <c r="U64" s="319"/>
      <c r="V64" s="319" t="s">
        <v>449</v>
      </c>
      <c r="W64" s="319"/>
      <c r="X64" s="319"/>
      <c r="Y64" s="319"/>
      <c r="Z64" s="319"/>
      <c r="AA64" s="319"/>
      <c r="AB64" s="319"/>
      <c r="AC64" s="319"/>
      <c r="AD64" s="319"/>
      <c r="AE64" s="319"/>
      <c r="AF64" s="319"/>
      <c r="AG64" s="172"/>
      <c r="AH64" s="172"/>
      <c r="AI64" s="172"/>
      <c r="AJ64" s="172"/>
      <c r="AK64" s="172"/>
      <c r="AL64" s="172"/>
      <c r="AM64" s="172"/>
      <c r="AN64" s="172"/>
      <c r="AO64" s="172"/>
      <c r="AP64" s="172"/>
    </row>
    <row r="65" spans="1:32" s="169" customFormat="1" ht="11.1" customHeight="1">
      <c r="A65" s="269">
        <v>1</v>
      </c>
      <c r="B65" s="205" t="s">
        <v>259</v>
      </c>
      <c r="C65" s="229" t="s">
        <v>39</v>
      </c>
      <c r="D65" s="229">
        <v>-2.2686589104000001</v>
      </c>
      <c r="E65" s="229">
        <v>-3.4011360975999998</v>
      </c>
      <c r="F65" s="229">
        <v>-2.8277341209000002</v>
      </c>
      <c r="G65" s="229">
        <v>-4.0745991112000004</v>
      </c>
      <c r="H65" s="229">
        <v>-1.4325512722</v>
      </c>
      <c r="I65" s="229">
        <v>-2.8586345359999998</v>
      </c>
      <c r="J65" s="229">
        <v>1.5055672644</v>
      </c>
      <c r="K65" s="229">
        <v>1.9804203403</v>
      </c>
      <c r="L65" s="229">
        <v>1.6621112306000001</v>
      </c>
      <c r="M65" s="229">
        <v>-1.8251824914999999</v>
      </c>
      <c r="N65" s="229">
        <v>2.0742774345999999</v>
      </c>
      <c r="O65" s="229">
        <v>1.8265382358</v>
      </c>
      <c r="P65" s="229">
        <v>1.3754321973000001</v>
      </c>
      <c r="Q65" s="229">
        <v>3.5412000499999999E-2</v>
      </c>
      <c r="R65" s="229">
        <v>1.0566869459999999</v>
      </c>
      <c r="S65" s="229">
        <v>0.49808105829999999</v>
      </c>
      <c r="T65" s="229">
        <v>0.92418502530000002</v>
      </c>
      <c r="U65" s="229">
        <v>1.0543723365</v>
      </c>
      <c r="V65" s="229">
        <v>0.53122754849999998</v>
      </c>
      <c r="W65" s="229">
        <v>-0.15099499120000001</v>
      </c>
      <c r="X65" s="229">
        <v>-0.47521607519999998</v>
      </c>
      <c r="Y65" s="229">
        <v>-1.6102737428</v>
      </c>
      <c r="Z65" s="229">
        <v>-1.3162829761999999</v>
      </c>
      <c r="AA65" s="229">
        <v>-0.77208506489999995</v>
      </c>
      <c r="AB65" s="229">
        <v>-0.73986438320000003</v>
      </c>
      <c r="AC65" s="229">
        <v>0.55834031100000003</v>
      </c>
      <c r="AD65" s="229">
        <v>0.56262032790000005</v>
      </c>
      <c r="AE65" s="229">
        <v>0.58247292839999998</v>
      </c>
      <c r="AF65" s="237">
        <v>1</v>
      </c>
    </row>
    <row r="66" spans="1:32" ht="11.1" customHeight="1">
      <c r="A66" s="270">
        <v>2</v>
      </c>
      <c r="B66" s="232" t="s">
        <v>35</v>
      </c>
      <c r="C66" s="228" t="s">
        <v>39</v>
      </c>
      <c r="D66" s="228">
        <v>-2.6049432922000002</v>
      </c>
      <c r="E66" s="228">
        <v>-4.1643276346000002</v>
      </c>
      <c r="F66" s="228">
        <v>-3.5564387686000001</v>
      </c>
      <c r="G66" s="228">
        <v>-3.8667821155</v>
      </c>
      <c r="H66" s="228">
        <v>-1.2270323049</v>
      </c>
      <c r="I66" s="228">
        <v>-3.0044563326999998</v>
      </c>
      <c r="J66" s="228">
        <v>2.2535840707000001</v>
      </c>
      <c r="K66" s="228">
        <v>2.60179458</v>
      </c>
      <c r="L66" s="228">
        <v>1.6555672149</v>
      </c>
      <c r="M66" s="228">
        <v>-3.2015085161000001</v>
      </c>
      <c r="N66" s="228">
        <v>2.2824457302000001</v>
      </c>
      <c r="O66" s="228">
        <v>2.0511232402999999</v>
      </c>
      <c r="P66" s="228">
        <v>1.3273720865</v>
      </c>
      <c r="Q66" s="228">
        <v>-0.28775218870000002</v>
      </c>
      <c r="R66" s="228">
        <v>0.89102690849999999</v>
      </c>
      <c r="S66" s="228">
        <v>-9.9231205999999999E-3</v>
      </c>
      <c r="T66" s="228">
        <v>1.1062896498999999</v>
      </c>
      <c r="U66" s="228">
        <v>1.1638749698999999</v>
      </c>
      <c r="V66" s="228">
        <v>1.1873546127000001</v>
      </c>
      <c r="W66" s="228">
        <v>-7.6709911899999997E-2</v>
      </c>
      <c r="X66" s="228">
        <v>-0.33458602209999999</v>
      </c>
      <c r="Y66" s="228">
        <v>-1.7664021342</v>
      </c>
      <c r="Z66" s="228">
        <v>-1.2893775672000001</v>
      </c>
      <c r="AA66" s="228">
        <v>-0.52539024860000005</v>
      </c>
      <c r="AB66" s="228">
        <v>-0.46123743210000001</v>
      </c>
      <c r="AC66" s="228">
        <v>1.0652717029000001</v>
      </c>
      <c r="AD66" s="228">
        <v>0.87953725250000003</v>
      </c>
      <c r="AE66" s="228">
        <v>0.89359445339999999</v>
      </c>
      <c r="AF66" s="238">
        <v>2</v>
      </c>
    </row>
    <row r="67" spans="1:32" ht="11.1" customHeight="1">
      <c r="A67" s="270">
        <v>3</v>
      </c>
      <c r="B67" s="232" t="s">
        <v>36</v>
      </c>
      <c r="C67" s="228" t="s">
        <v>39</v>
      </c>
      <c r="D67" s="228">
        <v>-1.8973954773999999</v>
      </c>
      <c r="E67" s="228">
        <v>-2.5646371446999998</v>
      </c>
      <c r="F67" s="228">
        <v>-2.0421476734000001</v>
      </c>
      <c r="G67" s="228">
        <v>-4.2951747212000004</v>
      </c>
      <c r="H67" s="228">
        <v>-1.6516641893999999</v>
      </c>
      <c r="I67" s="228">
        <v>-2.7024961793000002</v>
      </c>
      <c r="J67" s="228">
        <v>0.70711566039999996</v>
      </c>
      <c r="K67" s="228">
        <v>1.3069648953999999</v>
      </c>
      <c r="L67" s="228">
        <v>1.6692943917</v>
      </c>
      <c r="M67" s="228">
        <v>-0.31463648550000001</v>
      </c>
      <c r="N67" s="228">
        <v>1.8524248903</v>
      </c>
      <c r="O67" s="228">
        <v>1.5861792772000001</v>
      </c>
      <c r="P67" s="228">
        <v>1.4271032713</v>
      </c>
      <c r="Q67" s="228">
        <v>0.3825152725</v>
      </c>
      <c r="R67" s="228">
        <v>1.2334305337</v>
      </c>
      <c r="S67" s="228">
        <v>1.0382402672</v>
      </c>
      <c r="T67" s="228">
        <v>0.73256248059999995</v>
      </c>
      <c r="U67" s="228">
        <v>0.93871891559999998</v>
      </c>
      <c r="V67" s="228">
        <v>-0.1633000999</v>
      </c>
      <c r="W67" s="228">
        <v>-0.23069148289999999</v>
      </c>
      <c r="X67" s="228">
        <v>-0.62534902449999996</v>
      </c>
      <c r="Y67" s="228">
        <v>-1.4425134172</v>
      </c>
      <c r="Z67" s="228">
        <v>-1.3452937719</v>
      </c>
      <c r="AA67" s="228">
        <v>-1.0352999234</v>
      </c>
      <c r="AB67" s="228">
        <v>-1.0381895259</v>
      </c>
      <c r="AC67" s="228">
        <v>1.54313722E-2</v>
      </c>
      <c r="AD67" s="228">
        <v>0.2207105221</v>
      </c>
      <c r="AE67" s="228">
        <v>0.24880661130000001</v>
      </c>
      <c r="AF67" s="238">
        <v>3</v>
      </c>
    </row>
    <row r="68" spans="1:32" ht="18" customHeight="1">
      <c r="A68" s="270">
        <v>4</v>
      </c>
      <c r="B68" s="232" t="s">
        <v>37</v>
      </c>
      <c r="C68" s="228" t="s">
        <v>39</v>
      </c>
      <c r="D68" s="228">
        <v>1.0060362172999999</v>
      </c>
      <c r="E68" s="228">
        <v>-4.7752386680000001</v>
      </c>
      <c r="F68" s="228">
        <v>-3.3273470031999999</v>
      </c>
      <c r="G68" s="228">
        <v>-1.0595080127000001</v>
      </c>
      <c r="H68" s="228">
        <v>-4.5413279411999996</v>
      </c>
      <c r="I68" s="228">
        <v>4.5390684100000002E-2</v>
      </c>
      <c r="J68" s="228">
        <v>-0.52715723979999995</v>
      </c>
      <c r="K68" s="228">
        <v>-2.5498457929999998</v>
      </c>
      <c r="L68" s="228">
        <v>-1.6894000177999999</v>
      </c>
      <c r="M68" s="228">
        <v>-8.9730219904999995</v>
      </c>
      <c r="N68" s="228">
        <v>-10.9483960948</v>
      </c>
      <c r="O68" s="228">
        <v>-11.8889137487</v>
      </c>
      <c r="P68" s="228">
        <v>-7.5924456434999996</v>
      </c>
      <c r="Q68" s="228">
        <v>-7.6804176827999999</v>
      </c>
      <c r="R68" s="228">
        <v>-3.7057707333000001</v>
      </c>
      <c r="S68" s="228">
        <v>-3.7904254086</v>
      </c>
      <c r="T68" s="228">
        <v>-5.0080321285</v>
      </c>
      <c r="U68" s="228">
        <v>0.66799137529999997</v>
      </c>
      <c r="V68" s="228">
        <v>1.2641216245</v>
      </c>
      <c r="W68" s="228">
        <v>5.6154611811999997</v>
      </c>
      <c r="X68" s="228">
        <v>2.3734805036000002</v>
      </c>
      <c r="Y68" s="228">
        <v>8.3798005182999997</v>
      </c>
      <c r="Z68" s="228">
        <v>-0.42114526369999999</v>
      </c>
      <c r="AA68" s="228">
        <v>0.227498478</v>
      </c>
      <c r="AB68" s="228">
        <v>0.68707938410000002</v>
      </c>
      <c r="AC68" s="228">
        <v>-1.3152173913</v>
      </c>
      <c r="AD68" s="228">
        <v>2.7553339225000002</v>
      </c>
      <c r="AE68" s="228">
        <v>2.4808184142999998</v>
      </c>
      <c r="AF68" s="238">
        <v>4</v>
      </c>
    </row>
    <row r="69" spans="1:32" ht="18" customHeight="1">
      <c r="A69" s="270">
        <v>5</v>
      </c>
      <c r="B69" s="232" t="s">
        <v>500</v>
      </c>
      <c r="C69" s="228" t="s">
        <v>39</v>
      </c>
      <c r="D69" s="228">
        <v>-2.2832111568000002</v>
      </c>
      <c r="E69" s="228">
        <v>-3.4363468916</v>
      </c>
      <c r="F69" s="228">
        <v>-2.8516063182</v>
      </c>
      <c r="G69" s="228">
        <v>-4.0774982121000001</v>
      </c>
      <c r="H69" s="228">
        <v>-1.5147243023000001</v>
      </c>
      <c r="I69" s="228">
        <v>-2.9229833259000002</v>
      </c>
      <c r="J69" s="228">
        <v>1.4754381935000001</v>
      </c>
      <c r="K69" s="228">
        <v>1.9449816121000001</v>
      </c>
      <c r="L69" s="228">
        <v>1.6358099144</v>
      </c>
      <c r="M69" s="228">
        <v>-1.8898432053000001</v>
      </c>
      <c r="N69" s="228">
        <v>1.9948345702000001</v>
      </c>
      <c r="O69" s="228">
        <v>1.637508389</v>
      </c>
      <c r="P69" s="228">
        <v>1.08765263</v>
      </c>
      <c r="Q69" s="228">
        <v>-0.20055194409999999</v>
      </c>
      <c r="R69" s="228">
        <v>0.65569935349999997</v>
      </c>
      <c r="S69" s="228">
        <v>-5.0009401199999998E-2</v>
      </c>
      <c r="T69" s="228">
        <v>0.2867508064</v>
      </c>
      <c r="U69" s="228">
        <v>0.27954792960000002</v>
      </c>
      <c r="V69" s="228">
        <v>-0.4880399681</v>
      </c>
      <c r="W69" s="228">
        <v>-0.74837773169999999</v>
      </c>
      <c r="X69" s="228">
        <v>-0.99165969890000005</v>
      </c>
      <c r="Y69" s="228">
        <v>-1.9218122799999999</v>
      </c>
      <c r="Z69" s="228">
        <v>-1.7868608565999999</v>
      </c>
      <c r="AA69" s="228">
        <v>-1.3352440893999999</v>
      </c>
      <c r="AB69" s="228">
        <v>-1.4028662822</v>
      </c>
      <c r="AC69" s="228">
        <v>-0.37722337849999998</v>
      </c>
      <c r="AD69" s="228">
        <v>-0.21898353370000001</v>
      </c>
      <c r="AE69" s="228">
        <v>-0.20778075460000001</v>
      </c>
      <c r="AF69" s="238">
        <v>5</v>
      </c>
    </row>
    <row r="70" spans="1:32" ht="11.1" customHeight="1">
      <c r="A70" s="270">
        <v>6</v>
      </c>
      <c r="B70" s="232" t="s">
        <v>391</v>
      </c>
      <c r="C70" s="228" t="s">
        <v>39</v>
      </c>
      <c r="D70" s="228">
        <v>0.39232781169999997</v>
      </c>
      <c r="E70" s="228">
        <v>2.8658271818999999</v>
      </c>
      <c r="F70" s="228">
        <v>1.1608273533</v>
      </c>
      <c r="G70" s="228">
        <v>-3.6094304194000002</v>
      </c>
      <c r="H70" s="228">
        <v>11.688311688300001</v>
      </c>
      <c r="I70" s="228">
        <v>6.2015503876000002</v>
      </c>
      <c r="J70" s="228">
        <v>5.3832116788000004</v>
      </c>
      <c r="K70" s="228">
        <v>6.3722943722999998</v>
      </c>
      <c r="L70" s="228">
        <v>4.7859352108</v>
      </c>
      <c r="M70" s="228">
        <v>5.4217803325</v>
      </c>
      <c r="N70" s="228">
        <v>10.713233127000001</v>
      </c>
      <c r="O70" s="228">
        <v>20.524424331199999</v>
      </c>
      <c r="P70" s="228">
        <v>25.3672004417</v>
      </c>
      <c r="Q70" s="228">
        <v>15.7945736434</v>
      </c>
      <c r="R70" s="228">
        <v>24.336249524500001</v>
      </c>
      <c r="S70" s="228">
        <v>26.180861478200001</v>
      </c>
      <c r="T70" s="228">
        <v>24.569655239300001</v>
      </c>
      <c r="U70" s="228">
        <v>24.211755546900001</v>
      </c>
      <c r="V70" s="228">
        <v>25.117518019399999</v>
      </c>
      <c r="W70" s="228">
        <v>11.316217908600001</v>
      </c>
      <c r="X70" s="228">
        <v>8.7126259438000009</v>
      </c>
      <c r="Y70" s="228">
        <v>3.7238710257999998</v>
      </c>
      <c r="Z70" s="228">
        <v>6.3726430168999997</v>
      </c>
      <c r="AA70" s="228">
        <v>8.5833150865000007</v>
      </c>
      <c r="AB70" s="228">
        <v>9.9926888009999999</v>
      </c>
      <c r="AC70" s="228">
        <v>15.686146904399999</v>
      </c>
      <c r="AD70" s="228">
        <v>12.340263590099999</v>
      </c>
      <c r="AE70" s="228">
        <v>12.5045372051</v>
      </c>
      <c r="AF70" s="238">
        <v>6</v>
      </c>
    </row>
    <row r="71" spans="1:32" ht="11.1" customHeight="1">
      <c r="A71" s="270">
        <v>7</v>
      </c>
      <c r="B71" s="236" t="s">
        <v>499</v>
      </c>
      <c r="C71" s="228" t="s">
        <v>39</v>
      </c>
      <c r="D71" s="228">
        <v>-5.6829511465999998</v>
      </c>
      <c r="E71" s="228">
        <v>0.63424947149999999</v>
      </c>
      <c r="F71" s="228">
        <v>3.7289915965999998</v>
      </c>
      <c r="G71" s="228">
        <v>-7.6455696202999999</v>
      </c>
      <c r="H71" s="228">
        <v>8.2236842105000001</v>
      </c>
      <c r="I71" s="228">
        <v>5.5217831814</v>
      </c>
      <c r="J71" s="228">
        <v>6.4330292846999999</v>
      </c>
      <c r="K71" s="228">
        <v>2.4808299504</v>
      </c>
      <c r="L71" s="228">
        <v>6.4700704225000001</v>
      </c>
      <c r="M71" s="228">
        <v>9.3013642001000001</v>
      </c>
      <c r="N71" s="228">
        <v>14.0317700454</v>
      </c>
      <c r="O71" s="228">
        <v>30.0165837479</v>
      </c>
      <c r="P71" s="228">
        <v>47.117346938799997</v>
      </c>
      <c r="Q71" s="228">
        <v>25.437835963200001</v>
      </c>
      <c r="R71" s="228">
        <v>38.3605197678</v>
      </c>
      <c r="S71" s="228">
        <v>33.310020981100003</v>
      </c>
      <c r="T71" s="228">
        <v>26.5907217267</v>
      </c>
      <c r="U71" s="228">
        <v>21.887395654500001</v>
      </c>
      <c r="V71" s="228">
        <v>20.881095783999999</v>
      </c>
      <c r="W71" s="228">
        <v>7.9720335917999998</v>
      </c>
      <c r="X71" s="228">
        <v>4.8711042709000001</v>
      </c>
      <c r="Y71" s="228">
        <v>0.71452495260000004</v>
      </c>
      <c r="Z71" s="228">
        <v>4.7904191617</v>
      </c>
      <c r="AA71" s="228">
        <v>7.1027967027000001</v>
      </c>
      <c r="AB71" s="228">
        <v>8.7760493101999995</v>
      </c>
      <c r="AC71" s="228">
        <v>14.5068913276</v>
      </c>
      <c r="AD71" s="228">
        <v>11.3224978614</v>
      </c>
      <c r="AE71" s="228">
        <v>10.1075419976</v>
      </c>
      <c r="AF71" s="238">
        <v>7</v>
      </c>
    </row>
    <row r="72" spans="1:32" ht="11.1" customHeight="1">
      <c r="A72" s="270"/>
      <c r="B72" s="232"/>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38"/>
    </row>
    <row r="73" spans="1:32" s="169" customFormat="1" ht="11.1" customHeight="1">
      <c r="A73" s="269"/>
      <c r="B73" s="205" t="s">
        <v>501</v>
      </c>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37"/>
    </row>
    <row r="74" spans="1:32" ht="11.1" customHeight="1">
      <c r="A74" s="270"/>
      <c r="B74" s="204" t="s">
        <v>502</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38"/>
    </row>
    <row r="75" spans="1:32" ht="11.1" customHeight="1">
      <c r="A75" s="270">
        <v>8</v>
      </c>
      <c r="B75" s="232" t="s">
        <v>255</v>
      </c>
      <c r="C75" s="228" t="s">
        <v>39</v>
      </c>
      <c r="D75" s="228">
        <v>-2.2686589104000001</v>
      </c>
      <c r="E75" s="228">
        <v>-3.4011360975999998</v>
      </c>
      <c r="F75" s="228">
        <v>-2.8277341209000002</v>
      </c>
      <c r="G75" s="228">
        <v>-4.0745991112000004</v>
      </c>
      <c r="H75" s="228">
        <v>-1.4325512722</v>
      </c>
      <c r="I75" s="228">
        <v>-2.8586345359999998</v>
      </c>
      <c r="J75" s="228">
        <v>1.5055672644</v>
      </c>
      <c r="K75" s="228">
        <v>1.9804203403</v>
      </c>
      <c r="L75" s="228">
        <v>1.6621112306000001</v>
      </c>
      <c r="M75" s="228">
        <v>-1.8251824914999999</v>
      </c>
      <c r="N75" s="228">
        <v>2.0742774345999999</v>
      </c>
      <c r="O75" s="228">
        <v>1.8265382358</v>
      </c>
      <c r="P75" s="228">
        <v>1.3754321973000001</v>
      </c>
      <c r="Q75" s="228">
        <v>3.5412000499999999E-2</v>
      </c>
      <c r="R75" s="228">
        <v>1.0566869459999999</v>
      </c>
      <c r="S75" s="228">
        <v>0.49808105829999999</v>
      </c>
      <c r="T75" s="228">
        <v>0.92418502530000002</v>
      </c>
      <c r="U75" s="228">
        <v>1.0543723365</v>
      </c>
      <c r="V75" s="228">
        <v>0.53122754849999998</v>
      </c>
      <c r="W75" s="228">
        <v>-0.15099499120000001</v>
      </c>
      <c r="X75" s="228">
        <v>-0.47521607519999998</v>
      </c>
      <c r="Y75" s="228">
        <v>-1.6102737428</v>
      </c>
      <c r="Z75" s="228">
        <v>-1.3162829761999999</v>
      </c>
      <c r="AA75" s="228">
        <v>-0.77208506489999995</v>
      </c>
      <c r="AB75" s="228">
        <v>-0.73986438320000003</v>
      </c>
      <c r="AC75" s="228">
        <v>0.55834031100000003</v>
      </c>
      <c r="AD75" s="228">
        <v>0.56262032790000005</v>
      </c>
      <c r="AE75" s="228">
        <v>0.58247292839999998</v>
      </c>
      <c r="AF75" s="238">
        <v>8</v>
      </c>
    </row>
    <row r="76" spans="1:32" ht="11.1" customHeight="1">
      <c r="A76" s="270">
        <v>9</v>
      </c>
      <c r="B76" s="236" t="s">
        <v>503</v>
      </c>
      <c r="C76" s="228" t="s">
        <v>39</v>
      </c>
      <c r="D76" s="228">
        <v>-4.2534366301000004</v>
      </c>
      <c r="E76" s="228">
        <v>-6.6647133069000004</v>
      </c>
      <c r="F76" s="228">
        <v>-6.3075028374000004</v>
      </c>
      <c r="G76" s="228">
        <v>-8.0027835769000006</v>
      </c>
      <c r="H76" s="228">
        <v>-6.8386843727000004</v>
      </c>
      <c r="I76" s="228">
        <v>-2.9591315068999999</v>
      </c>
      <c r="J76" s="228">
        <v>-4.0100405961999996</v>
      </c>
      <c r="K76" s="228">
        <v>-5.7820823245000001</v>
      </c>
      <c r="L76" s="228">
        <v>-8.0420778509000002</v>
      </c>
      <c r="M76" s="228">
        <v>-17.513134851099998</v>
      </c>
      <c r="N76" s="228">
        <v>-21.601843068200001</v>
      </c>
      <c r="O76" s="228">
        <v>-21.7170844137</v>
      </c>
      <c r="P76" s="228">
        <v>-6.5582216987999997</v>
      </c>
      <c r="Q76" s="228">
        <v>-1.4493895234</v>
      </c>
      <c r="R76" s="228">
        <v>7.1137399089000004</v>
      </c>
      <c r="S76" s="228">
        <v>9.0291769271</v>
      </c>
      <c r="T76" s="228">
        <v>6.0502361235000004</v>
      </c>
      <c r="U76" s="228">
        <v>5.6082607293000004</v>
      </c>
      <c r="V76" s="228">
        <v>4.6993400146999997</v>
      </c>
      <c r="W76" s="228">
        <v>2.5272865230999999</v>
      </c>
      <c r="X76" s="228">
        <v>2.9657089898</v>
      </c>
      <c r="Y76" s="228">
        <v>1.3321188660000001</v>
      </c>
      <c r="Z76" s="228">
        <v>-1.9592246829</v>
      </c>
      <c r="AA76" s="228">
        <v>-0.96511101040000002</v>
      </c>
      <c r="AB76" s="228">
        <v>-0.93009300930000005</v>
      </c>
      <c r="AC76" s="228">
        <v>1.308988764</v>
      </c>
      <c r="AD76" s="228">
        <v>2.2503095777</v>
      </c>
      <c r="AE76" s="228">
        <v>2.2052431714999998</v>
      </c>
      <c r="AF76" s="238">
        <v>9</v>
      </c>
    </row>
    <row r="77" spans="1:32" ht="11.1" customHeight="1">
      <c r="A77" s="270">
        <v>10</v>
      </c>
      <c r="B77" s="236" t="s">
        <v>504</v>
      </c>
      <c r="C77" s="228" t="s">
        <v>39</v>
      </c>
      <c r="D77" s="228">
        <v>0.86546138930000005</v>
      </c>
      <c r="E77" s="228">
        <v>-0.83400477790000005</v>
      </c>
      <c r="F77" s="228">
        <v>-3.9698943736999999</v>
      </c>
      <c r="G77" s="228">
        <v>-4.1740885881000001</v>
      </c>
      <c r="H77" s="228">
        <v>-1.8789887849</v>
      </c>
      <c r="I77" s="228">
        <v>-5.2113098527000004</v>
      </c>
      <c r="J77" s="228">
        <v>3.5958162619</v>
      </c>
      <c r="K77" s="228">
        <v>4.8857735405999998</v>
      </c>
      <c r="L77" s="228">
        <v>2.9199877376000001</v>
      </c>
      <c r="M77" s="228">
        <v>-4.9415444188000004</v>
      </c>
      <c r="N77" s="228">
        <v>3.0817679038999999</v>
      </c>
      <c r="O77" s="228">
        <v>-0.89065872270000002</v>
      </c>
      <c r="P77" s="228">
        <v>-7.2261072260999999</v>
      </c>
      <c r="Q77" s="228">
        <v>-12.184276646400001</v>
      </c>
      <c r="R77" s="228">
        <v>-12.9656470588</v>
      </c>
      <c r="S77" s="228">
        <v>-13.013387546800001</v>
      </c>
      <c r="T77" s="228">
        <v>-6.9219293883999997</v>
      </c>
      <c r="U77" s="228">
        <v>4.8776578694000001</v>
      </c>
      <c r="V77" s="228">
        <v>6.9074423105999996</v>
      </c>
      <c r="W77" s="228">
        <v>6.7517987325000002</v>
      </c>
      <c r="X77" s="228">
        <v>6.1979355305999997</v>
      </c>
      <c r="Y77" s="228">
        <v>4.1488127119999998</v>
      </c>
      <c r="Z77" s="228">
        <v>4.3907177549999998</v>
      </c>
      <c r="AA77" s="228">
        <v>4.6185344828000003</v>
      </c>
      <c r="AB77" s="228">
        <v>4.8024043995000003</v>
      </c>
      <c r="AC77" s="228">
        <v>7.4292326483000002</v>
      </c>
      <c r="AD77" s="228">
        <v>6.7081618726999999</v>
      </c>
      <c r="AE77" s="228">
        <v>6.2521887811000001</v>
      </c>
      <c r="AF77" s="238">
        <v>10</v>
      </c>
    </row>
    <row r="78" spans="1:32" ht="11.1" customHeight="1">
      <c r="A78" s="270">
        <v>11</v>
      </c>
      <c r="B78" s="236" t="s">
        <v>505</v>
      </c>
      <c r="C78" s="228" t="s">
        <v>39</v>
      </c>
      <c r="D78" s="228">
        <v>-9.2719630908999999</v>
      </c>
      <c r="E78" s="228">
        <v>-11.159329614900001</v>
      </c>
      <c r="F78" s="228">
        <v>-8.6337618747999993</v>
      </c>
      <c r="G78" s="228">
        <v>-2.9126213592000001</v>
      </c>
      <c r="H78" s="228">
        <v>0.87331081079999995</v>
      </c>
      <c r="I78" s="228">
        <v>1.9157023962999999</v>
      </c>
      <c r="J78" s="228">
        <v>7.4431902203</v>
      </c>
      <c r="K78" s="228">
        <v>5.9840039148999997</v>
      </c>
      <c r="L78" s="228">
        <v>4.1859055753999996</v>
      </c>
      <c r="M78" s="228">
        <v>-0.39886434459999998</v>
      </c>
      <c r="N78" s="228">
        <v>4.7318436531000003</v>
      </c>
      <c r="O78" s="228">
        <v>3.7918215612999999</v>
      </c>
      <c r="P78" s="228">
        <v>3.4626995496999999</v>
      </c>
      <c r="Q78" s="228">
        <v>1.2276992693</v>
      </c>
      <c r="R78" s="228">
        <v>2.0457765400999999</v>
      </c>
      <c r="S78" s="228">
        <v>2.3769912987000001</v>
      </c>
      <c r="T78" s="228">
        <v>-1.2439061459</v>
      </c>
      <c r="U78" s="228">
        <v>-6.2232902820999998</v>
      </c>
      <c r="V78" s="228">
        <v>-8.8757321752999996</v>
      </c>
      <c r="W78" s="228">
        <v>-10.5409711159</v>
      </c>
      <c r="X78" s="228">
        <v>-11.9447888005</v>
      </c>
      <c r="Y78" s="228">
        <v>-14.090374132799999</v>
      </c>
      <c r="Z78" s="228">
        <v>-12.8119773831</v>
      </c>
      <c r="AA78" s="228">
        <v>-11.462856764</v>
      </c>
      <c r="AB78" s="228">
        <v>-8.9758777576999993</v>
      </c>
      <c r="AC78" s="228">
        <v>-4.1404546028000002</v>
      </c>
      <c r="AD78" s="228">
        <v>-1.7993825469</v>
      </c>
      <c r="AE78" s="228">
        <v>0.52978396800000005</v>
      </c>
      <c r="AF78" s="238">
        <v>11</v>
      </c>
    </row>
    <row r="79" spans="1:32" ht="11.1" customHeight="1">
      <c r="A79" s="270">
        <v>12</v>
      </c>
      <c r="B79" s="236" t="s">
        <v>506</v>
      </c>
      <c r="C79" s="228" t="s">
        <v>39</v>
      </c>
      <c r="D79" s="228">
        <v>-6.7090057825000002</v>
      </c>
      <c r="E79" s="228">
        <v>-7.4196917244999998</v>
      </c>
      <c r="F79" s="228">
        <v>-5.8188237014000004</v>
      </c>
      <c r="G79" s="228">
        <v>-9.0606631916999998</v>
      </c>
      <c r="H79" s="228">
        <v>-6.9402439023999998</v>
      </c>
      <c r="I79" s="228">
        <v>-8.5088259575999992</v>
      </c>
      <c r="J79" s="228">
        <v>-5.8897673886000002</v>
      </c>
      <c r="K79" s="228">
        <v>-4.3726409350999997</v>
      </c>
      <c r="L79" s="228">
        <v>3.6240072576000002</v>
      </c>
      <c r="M79" s="228">
        <v>1.3731031517000001</v>
      </c>
      <c r="N79" s="228">
        <v>8.6451925699000007</v>
      </c>
      <c r="O79" s="228">
        <v>8.4579126457000005</v>
      </c>
      <c r="P79" s="228">
        <v>5.4697645712999998</v>
      </c>
      <c r="Q79" s="228">
        <v>3.0916649396000002</v>
      </c>
      <c r="R79" s="228">
        <v>3.7758830693999998</v>
      </c>
      <c r="S79" s="228">
        <v>2.5103696612999999</v>
      </c>
      <c r="T79" s="228">
        <v>2.7423604086000002</v>
      </c>
      <c r="U79" s="228">
        <v>2.9017808841999999</v>
      </c>
      <c r="V79" s="228">
        <v>1.7359212685000001</v>
      </c>
      <c r="W79" s="228">
        <v>0.81336103100000001</v>
      </c>
      <c r="X79" s="228">
        <v>-1.6428116699999998E-2</v>
      </c>
      <c r="Y79" s="228">
        <v>-1.1471510877</v>
      </c>
      <c r="Z79" s="228">
        <v>-0.88830416509999999</v>
      </c>
      <c r="AA79" s="228">
        <v>-0.63689687409999995</v>
      </c>
      <c r="AB79" s="228">
        <v>-1.8782476534999999</v>
      </c>
      <c r="AC79" s="228">
        <v>-1.9569207794000001</v>
      </c>
      <c r="AD79" s="228">
        <v>-3.3710293164</v>
      </c>
      <c r="AE79" s="228">
        <v>-4.8125135691000001</v>
      </c>
      <c r="AF79" s="238">
        <v>12</v>
      </c>
    </row>
    <row r="80" spans="1:32" ht="11.1" customHeight="1">
      <c r="A80" s="270">
        <v>13</v>
      </c>
      <c r="B80" s="236" t="s">
        <v>507</v>
      </c>
      <c r="C80" s="228" t="s">
        <v>39</v>
      </c>
      <c r="D80" s="228">
        <v>-2.9187739930999999</v>
      </c>
      <c r="E80" s="228">
        <v>-5.0040798393000001</v>
      </c>
      <c r="F80" s="228">
        <v>-5.7541419581</v>
      </c>
      <c r="G80" s="228">
        <v>-7.7056550201</v>
      </c>
      <c r="H80" s="228">
        <v>-5.7843863346999997</v>
      </c>
      <c r="I80" s="228">
        <v>-6.2755729345000004</v>
      </c>
      <c r="J80" s="228">
        <v>-2.0613124871999999</v>
      </c>
      <c r="K80" s="228">
        <v>-1.7039590698</v>
      </c>
      <c r="L80" s="228">
        <v>-4.8307829778000002</v>
      </c>
      <c r="M80" s="228">
        <v>-7.4361833225999998</v>
      </c>
      <c r="N80" s="228">
        <v>-4.5670669084000002</v>
      </c>
      <c r="O80" s="228">
        <v>-4.1346141071</v>
      </c>
      <c r="P80" s="228">
        <v>-3.4800083154000001</v>
      </c>
      <c r="Q80" s="228">
        <v>2.9765665384000002</v>
      </c>
      <c r="R80" s="228">
        <v>5.0782938493999996</v>
      </c>
      <c r="S80" s="228">
        <v>7.4151727065999999</v>
      </c>
      <c r="T80" s="228">
        <v>7.5197351353000004</v>
      </c>
      <c r="U80" s="228">
        <v>5.6690488774999999</v>
      </c>
      <c r="V80" s="228">
        <v>3.6893267223000001</v>
      </c>
      <c r="W80" s="228">
        <v>2.6111303363</v>
      </c>
      <c r="X80" s="228">
        <v>0.90749716410000003</v>
      </c>
      <c r="Y80" s="228">
        <v>-0.68573647689999995</v>
      </c>
      <c r="Z80" s="228">
        <v>-0.53590459270000002</v>
      </c>
      <c r="AA80" s="228">
        <v>-0.1689085437</v>
      </c>
      <c r="AB80" s="228">
        <v>-4.2922841099999998E-2</v>
      </c>
      <c r="AC80" s="228">
        <v>1.4992796872</v>
      </c>
      <c r="AD80" s="228">
        <v>1.7041337999999999</v>
      </c>
      <c r="AE80" s="228">
        <v>1.9380441136</v>
      </c>
      <c r="AF80" s="238">
        <v>13</v>
      </c>
    </row>
    <row r="81" spans="1:32" ht="11.1" customHeight="1">
      <c r="A81" s="270">
        <v>14</v>
      </c>
      <c r="B81" s="236" t="s">
        <v>508</v>
      </c>
      <c r="C81" s="228" t="s">
        <v>39</v>
      </c>
      <c r="D81" s="228">
        <v>-2.0644890107</v>
      </c>
      <c r="E81" s="228">
        <v>-2.4183497445</v>
      </c>
      <c r="F81" s="228">
        <v>-0.76124743080000001</v>
      </c>
      <c r="G81" s="228">
        <v>-1.8375991886</v>
      </c>
      <c r="H81" s="228">
        <v>7.4671575300000001E-2</v>
      </c>
      <c r="I81" s="228">
        <v>-3.237113581</v>
      </c>
      <c r="J81" s="228">
        <v>0.44025608379999998</v>
      </c>
      <c r="K81" s="228">
        <v>-1.7818723943999999</v>
      </c>
      <c r="L81" s="228">
        <v>-2.9830668691</v>
      </c>
      <c r="M81" s="228">
        <v>-6.3566269124000003</v>
      </c>
      <c r="N81" s="228">
        <v>-2.2140184485000001</v>
      </c>
      <c r="O81" s="228">
        <v>-1.5305757052</v>
      </c>
      <c r="P81" s="228">
        <v>-0.84783625119999995</v>
      </c>
      <c r="Q81" s="228">
        <v>-5.2761739093999998</v>
      </c>
      <c r="R81" s="228">
        <v>-4.5489744894999999</v>
      </c>
      <c r="S81" s="228">
        <v>-4.3844602581999998</v>
      </c>
      <c r="T81" s="228">
        <v>-4.6352076994999996</v>
      </c>
      <c r="U81" s="228">
        <v>-2.7721639656999999</v>
      </c>
      <c r="V81" s="228">
        <v>3.6917928203999999</v>
      </c>
      <c r="W81" s="228">
        <v>4.1264277969999998</v>
      </c>
      <c r="X81" s="228">
        <v>5.5510405123000002</v>
      </c>
      <c r="Y81" s="228">
        <v>4.6409415069</v>
      </c>
      <c r="Z81" s="228">
        <v>5.5118485672000004</v>
      </c>
      <c r="AA81" s="228">
        <v>5.9642924885999999</v>
      </c>
      <c r="AB81" s="228">
        <v>5.6977530973999997</v>
      </c>
      <c r="AC81" s="228">
        <v>6.4472831620999997</v>
      </c>
      <c r="AD81" s="228">
        <v>5.9333905734999997</v>
      </c>
      <c r="AE81" s="228">
        <v>5.7885727711000001</v>
      </c>
      <c r="AF81" s="238">
        <v>14</v>
      </c>
    </row>
    <row r="82" spans="1:32" ht="11.1" customHeight="1">
      <c r="A82" s="270">
        <v>15</v>
      </c>
      <c r="B82" s="236" t="s">
        <v>509</v>
      </c>
      <c r="C82" s="228" t="s">
        <v>39</v>
      </c>
      <c r="D82" s="228">
        <v>-0.35193478500000003</v>
      </c>
      <c r="E82" s="228">
        <v>-2.1989825730999999</v>
      </c>
      <c r="F82" s="228">
        <v>-3.1999859419000001</v>
      </c>
      <c r="G82" s="228">
        <v>-3.2168174928000002</v>
      </c>
      <c r="H82" s="228">
        <v>-0.76340889270000001</v>
      </c>
      <c r="I82" s="228">
        <v>-2.2246793872000001</v>
      </c>
      <c r="J82" s="228">
        <v>2.8755352362000002</v>
      </c>
      <c r="K82" s="228">
        <v>3.4941841892999999</v>
      </c>
      <c r="L82" s="228">
        <v>3.3907383367000001</v>
      </c>
      <c r="M82" s="228">
        <v>-0.56283366109999999</v>
      </c>
      <c r="N82" s="228">
        <v>1.6759825867</v>
      </c>
      <c r="O82" s="228">
        <v>0.65569499330000003</v>
      </c>
      <c r="P82" s="228">
        <v>-1.2812769629</v>
      </c>
      <c r="Q82" s="228">
        <v>-3.6087925533999998</v>
      </c>
      <c r="R82" s="228">
        <v>-3.1708467077</v>
      </c>
      <c r="S82" s="228">
        <v>-2.8064688311000001</v>
      </c>
      <c r="T82" s="228">
        <v>-1.6407815631</v>
      </c>
      <c r="U82" s="228">
        <v>-0.72975540949999995</v>
      </c>
      <c r="V82" s="228">
        <v>-4.3061256710000002</v>
      </c>
      <c r="W82" s="228">
        <v>-4.9443184161999998</v>
      </c>
      <c r="X82" s="228">
        <v>-5.2982482551999999</v>
      </c>
      <c r="Y82" s="228">
        <v>-6.0975212887000003</v>
      </c>
      <c r="Z82" s="228">
        <v>-5.9369446455999997</v>
      </c>
      <c r="AA82" s="228">
        <v>-5.9972465049999997</v>
      </c>
      <c r="AB82" s="228">
        <v>-5.8036018441000001</v>
      </c>
      <c r="AC82" s="228">
        <v>-4.5758051846000001</v>
      </c>
      <c r="AD82" s="228">
        <v>-4.3127376204000001</v>
      </c>
      <c r="AE82" s="228">
        <v>-4.1151185358999998</v>
      </c>
      <c r="AF82" s="238">
        <v>15</v>
      </c>
    </row>
    <row r="83" spans="1:32" ht="11.1" customHeight="1">
      <c r="A83" s="270">
        <v>16</v>
      </c>
      <c r="B83" s="236" t="s">
        <v>510</v>
      </c>
      <c r="C83" s="228" t="s">
        <v>39</v>
      </c>
      <c r="D83" s="228">
        <v>6.0968044244000001</v>
      </c>
      <c r="E83" s="228">
        <v>9.8220950484999996</v>
      </c>
      <c r="F83" s="228">
        <v>5.9178702916999999</v>
      </c>
      <c r="G83" s="228">
        <v>2.4460154653999999</v>
      </c>
      <c r="H83" s="228">
        <v>2.9701626543000001</v>
      </c>
      <c r="I83" s="228">
        <v>-1.7154849894999999</v>
      </c>
      <c r="J83" s="228">
        <v>2.7058253128</v>
      </c>
      <c r="K83" s="228">
        <v>1.0686808219999999</v>
      </c>
      <c r="L83" s="228">
        <v>1.7579949516</v>
      </c>
      <c r="M83" s="228">
        <v>-0.73148102930000003</v>
      </c>
      <c r="N83" s="228">
        <v>3.1481809417000002</v>
      </c>
      <c r="O83" s="228">
        <v>3.1875321901000002</v>
      </c>
      <c r="P83" s="228">
        <v>3.8248234554999998</v>
      </c>
      <c r="Q83" s="228">
        <v>2.6476505884999999</v>
      </c>
      <c r="R83" s="228">
        <v>2.7259323503999999</v>
      </c>
      <c r="S83" s="228">
        <v>0.76830205250000005</v>
      </c>
      <c r="T83" s="228">
        <v>0.30246411899999998</v>
      </c>
      <c r="U83" s="228">
        <v>-1.7090732913</v>
      </c>
      <c r="V83" s="228">
        <v>-2.6600265152999998</v>
      </c>
      <c r="W83" s="228">
        <v>-3.6337285441999998</v>
      </c>
      <c r="X83" s="228">
        <v>-3.3298140177</v>
      </c>
      <c r="Y83" s="228">
        <v>-3.9519460752</v>
      </c>
      <c r="Z83" s="228">
        <v>-3.3068940023</v>
      </c>
      <c r="AA83" s="228">
        <v>-2.8536970034000002</v>
      </c>
      <c r="AB83" s="228">
        <v>-2.9880422303</v>
      </c>
      <c r="AC83" s="228">
        <v>-2.1280208273999999</v>
      </c>
      <c r="AD83" s="228">
        <v>-2.0946609274000001</v>
      </c>
      <c r="AE83" s="228">
        <v>-1.6253796054</v>
      </c>
      <c r="AF83" s="238">
        <v>16</v>
      </c>
    </row>
    <row r="84" spans="1:32" ht="11.1" customHeight="1">
      <c r="A84" s="270">
        <v>17</v>
      </c>
      <c r="B84" s="236" t="s">
        <v>511</v>
      </c>
      <c r="C84" s="228" t="s">
        <v>39</v>
      </c>
      <c r="D84" s="228">
        <v>-4.0898663080000004</v>
      </c>
      <c r="E84" s="228">
        <v>-9.8166171779999996</v>
      </c>
      <c r="F84" s="228">
        <v>-4.1354816091000002</v>
      </c>
      <c r="G84" s="228">
        <v>-7.4288440134</v>
      </c>
      <c r="H84" s="228">
        <v>-0.59603559039999998</v>
      </c>
      <c r="I84" s="228">
        <v>3.8810457742</v>
      </c>
      <c r="J84" s="228">
        <v>12.016567693000001</v>
      </c>
      <c r="K84" s="228">
        <v>13.4360939101</v>
      </c>
      <c r="L84" s="228">
        <v>9.8849310764999991</v>
      </c>
      <c r="M84" s="228">
        <v>5.1274720038000003</v>
      </c>
      <c r="N84" s="228">
        <v>4.9306468427999999</v>
      </c>
      <c r="O84" s="228">
        <v>3.8673794480999999</v>
      </c>
      <c r="P84" s="228">
        <v>2.1554233905000002</v>
      </c>
      <c r="Q84" s="228">
        <v>1.3150261071</v>
      </c>
      <c r="R84" s="228">
        <v>2.2282275645</v>
      </c>
      <c r="S84" s="228">
        <v>2.4125630165</v>
      </c>
      <c r="T84" s="228">
        <v>2.8854088702</v>
      </c>
      <c r="U84" s="228">
        <v>3.8145512539999999</v>
      </c>
      <c r="V84" s="228">
        <v>3.3303087745000002</v>
      </c>
      <c r="W84" s="228">
        <v>2.1187987967000002</v>
      </c>
      <c r="X84" s="228">
        <v>0.66685621240000004</v>
      </c>
      <c r="Y84" s="228">
        <v>-0.61896045290000001</v>
      </c>
      <c r="Z84" s="228">
        <v>-0.206627382</v>
      </c>
      <c r="AA84" s="228">
        <v>-0.22830855</v>
      </c>
      <c r="AB84" s="228">
        <v>-0.43820234340000003</v>
      </c>
      <c r="AC84" s="228">
        <v>-3.51243917E-2</v>
      </c>
      <c r="AD84" s="228">
        <v>-0.52828902519999998</v>
      </c>
      <c r="AE84" s="228">
        <v>-1.1252999657</v>
      </c>
      <c r="AF84" s="238">
        <v>17</v>
      </c>
    </row>
    <row r="85" spans="1:32" ht="11.1" customHeight="1">
      <c r="A85" s="270">
        <v>18</v>
      </c>
      <c r="B85" s="236" t="s">
        <v>512</v>
      </c>
      <c r="C85" s="228" t="s">
        <v>39</v>
      </c>
      <c r="D85" s="228">
        <v>28.234907417599999</v>
      </c>
      <c r="E85" s="228">
        <v>22.419685577599999</v>
      </c>
      <c r="F85" s="228">
        <v>22.096594081500001</v>
      </c>
      <c r="G85" s="228">
        <v>7.362524294</v>
      </c>
      <c r="H85" s="228">
        <v>13.124267916100001</v>
      </c>
      <c r="I85" s="228">
        <v>1.8779121757999999</v>
      </c>
      <c r="J85" s="228">
        <v>-9.6692229511000001</v>
      </c>
      <c r="K85" s="228">
        <v>7.8095432925999999</v>
      </c>
      <c r="L85" s="228">
        <v>9.0275142314999997</v>
      </c>
      <c r="M85" s="228">
        <v>16.581821346200002</v>
      </c>
      <c r="N85" s="228">
        <v>19.078898260799999</v>
      </c>
      <c r="O85" s="228">
        <v>18.297498903000001</v>
      </c>
      <c r="P85" s="228">
        <v>19.438851208100001</v>
      </c>
      <c r="Q85" s="228">
        <v>15.0041037244</v>
      </c>
      <c r="R85" s="228">
        <v>14.456553187400001</v>
      </c>
      <c r="S85" s="228">
        <v>2.5025278058999998</v>
      </c>
      <c r="T85" s="228">
        <v>5.1048088779</v>
      </c>
      <c r="U85" s="228">
        <v>5.4262474581999998</v>
      </c>
      <c r="V85" s="228">
        <v>4.3784032404</v>
      </c>
      <c r="W85" s="228">
        <v>3.2196162046999999</v>
      </c>
      <c r="X85" s="228">
        <v>3.5754299479</v>
      </c>
      <c r="Y85" s="228">
        <v>3.1315843833999999</v>
      </c>
      <c r="Z85" s="228">
        <v>1.7846045770000001</v>
      </c>
      <c r="AA85" s="228">
        <v>3.6088098606000001</v>
      </c>
      <c r="AB85" s="228">
        <v>3.5087956514999998</v>
      </c>
      <c r="AC85" s="228">
        <v>4.5614175647000001</v>
      </c>
      <c r="AD85" s="228">
        <v>5.1710178781999998</v>
      </c>
      <c r="AE85" s="228">
        <v>5.2591205762</v>
      </c>
      <c r="AF85" s="238">
        <v>18</v>
      </c>
    </row>
    <row r="86" spans="1:32" ht="11.1" customHeight="1">
      <c r="A86" s="270">
        <v>19</v>
      </c>
      <c r="B86" s="236" t="s">
        <v>513</v>
      </c>
      <c r="C86" s="228" t="s">
        <v>39</v>
      </c>
      <c r="D86" s="228">
        <v>4.8997772828999997</v>
      </c>
      <c r="E86" s="228">
        <v>5.6263269639000004</v>
      </c>
      <c r="F86" s="228">
        <v>4.3216080402000001</v>
      </c>
      <c r="G86" s="228">
        <v>-7.5144508670999999</v>
      </c>
      <c r="H86" s="228">
        <v>5.3125</v>
      </c>
      <c r="I86" s="228">
        <v>7.6162215627999998</v>
      </c>
      <c r="J86" s="228">
        <v>10.569852941200001</v>
      </c>
      <c r="K86" s="228">
        <v>15.793848711600001</v>
      </c>
      <c r="L86" s="228">
        <v>10.193826274199999</v>
      </c>
      <c r="M86" s="228">
        <v>10.162866449499999</v>
      </c>
      <c r="N86" s="228">
        <v>11.3542282673</v>
      </c>
      <c r="O86" s="228">
        <v>11.524163568800001</v>
      </c>
      <c r="P86" s="228">
        <v>19.238095238100001</v>
      </c>
      <c r="Q86" s="228">
        <v>14.4169329073</v>
      </c>
      <c r="R86" s="228">
        <v>14.6596858639</v>
      </c>
      <c r="S86" s="228">
        <v>26.057838660600002</v>
      </c>
      <c r="T86" s="228">
        <v>17.604443371199999</v>
      </c>
      <c r="U86" s="228">
        <v>14.8665297741</v>
      </c>
      <c r="V86" s="228">
        <v>13.8898820164</v>
      </c>
      <c r="W86" s="228">
        <v>13.027782137799999</v>
      </c>
      <c r="X86" s="228">
        <v>10.065934065900001</v>
      </c>
      <c r="Y86" s="228">
        <v>6.1102624634999998</v>
      </c>
      <c r="Z86" s="228">
        <v>6.8461642537999996</v>
      </c>
      <c r="AA86" s="228">
        <v>7.1967725143000001</v>
      </c>
      <c r="AB86" s="228">
        <v>6.1368477102999996</v>
      </c>
      <c r="AC86" s="228">
        <v>9.3966758277999993</v>
      </c>
      <c r="AD86" s="228">
        <v>9.1680384955999994</v>
      </c>
      <c r="AE86" s="228">
        <v>10.501396139400001</v>
      </c>
      <c r="AF86" s="238">
        <v>19</v>
      </c>
    </row>
    <row r="87" spans="1:32" ht="18" customHeight="1">
      <c r="A87" s="270">
        <v>20</v>
      </c>
      <c r="B87" s="232" t="s">
        <v>35</v>
      </c>
      <c r="C87" s="228" t="s">
        <v>39</v>
      </c>
      <c r="D87" s="228">
        <v>-2.6049432922000002</v>
      </c>
      <c r="E87" s="228">
        <v>-4.1643276346000002</v>
      </c>
      <c r="F87" s="228">
        <v>-3.5564387686000001</v>
      </c>
      <c r="G87" s="228">
        <v>-3.8667821155</v>
      </c>
      <c r="H87" s="228">
        <v>-1.2270323049</v>
      </c>
      <c r="I87" s="228">
        <v>-3.0044563326999998</v>
      </c>
      <c r="J87" s="228">
        <v>2.2535840707000001</v>
      </c>
      <c r="K87" s="228">
        <v>2.60179458</v>
      </c>
      <c r="L87" s="228">
        <v>1.6555672149</v>
      </c>
      <c r="M87" s="228">
        <v>-3.2015085161000001</v>
      </c>
      <c r="N87" s="228">
        <v>2.2824457302000001</v>
      </c>
      <c r="O87" s="228">
        <v>2.0511232402999999</v>
      </c>
      <c r="P87" s="228">
        <v>1.3273720865</v>
      </c>
      <c r="Q87" s="228">
        <v>-0.28775218870000002</v>
      </c>
      <c r="R87" s="228">
        <v>0.89102690849999999</v>
      </c>
      <c r="S87" s="228">
        <v>-9.9231205999999999E-3</v>
      </c>
      <c r="T87" s="228">
        <v>1.1062896498999999</v>
      </c>
      <c r="U87" s="228">
        <v>1.1638749698999999</v>
      </c>
      <c r="V87" s="228">
        <v>1.1873546127000001</v>
      </c>
      <c r="W87" s="228">
        <v>-7.6709911899999997E-2</v>
      </c>
      <c r="X87" s="228">
        <v>-0.33458602209999999</v>
      </c>
      <c r="Y87" s="228">
        <v>-1.7664021342</v>
      </c>
      <c r="Z87" s="228">
        <v>-1.2893775672000001</v>
      </c>
      <c r="AA87" s="228">
        <v>-0.52539024860000005</v>
      </c>
      <c r="AB87" s="228">
        <v>-0.46123743210000001</v>
      </c>
      <c r="AC87" s="228">
        <v>1.0652717029000001</v>
      </c>
      <c r="AD87" s="228">
        <v>0.87953725250000003</v>
      </c>
      <c r="AE87" s="228">
        <v>0.89359445339999999</v>
      </c>
      <c r="AF87" s="238">
        <v>20</v>
      </c>
    </row>
    <row r="88" spans="1:32" ht="11.1" customHeight="1">
      <c r="A88" s="270">
        <v>21</v>
      </c>
      <c r="B88" s="236" t="s">
        <v>503</v>
      </c>
      <c r="C88" s="228" t="s">
        <v>39</v>
      </c>
      <c r="D88" s="228">
        <v>-4.5532907412999997</v>
      </c>
      <c r="E88" s="228">
        <v>-6.7750389573999996</v>
      </c>
      <c r="F88" s="228">
        <v>-6.2872772860000001</v>
      </c>
      <c r="G88" s="228">
        <v>-7.0982649586999997</v>
      </c>
      <c r="H88" s="228">
        <v>-6.2486363835000001</v>
      </c>
      <c r="I88" s="228">
        <v>-3.8817779845999998</v>
      </c>
      <c r="J88" s="228">
        <v>-4.4598324535999998</v>
      </c>
      <c r="K88" s="228">
        <v>-5.8134820071000002</v>
      </c>
      <c r="L88" s="228">
        <v>-7.8835494807000002</v>
      </c>
      <c r="M88" s="228">
        <v>-17.163220002300001</v>
      </c>
      <c r="N88" s="228">
        <v>-21.953455571199999</v>
      </c>
      <c r="O88" s="228">
        <v>-21.306587150999999</v>
      </c>
      <c r="P88" s="228">
        <v>-6.5794006200000004</v>
      </c>
      <c r="Q88" s="228">
        <v>-1.2291052114000001</v>
      </c>
      <c r="R88" s="228">
        <v>6.3339970134000003</v>
      </c>
      <c r="S88" s="228">
        <v>9.5377413692000008</v>
      </c>
      <c r="T88" s="228">
        <v>5.8974358974000003</v>
      </c>
      <c r="U88" s="228">
        <v>5.2461662631000001</v>
      </c>
      <c r="V88" s="228">
        <v>5.4543711655999996</v>
      </c>
      <c r="W88" s="228">
        <v>2.5906735750999998</v>
      </c>
      <c r="X88" s="228">
        <v>0.75453523840000003</v>
      </c>
      <c r="Y88" s="228">
        <v>-0.57593478649999996</v>
      </c>
      <c r="Z88" s="228">
        <v>-2.4328969985</v>
      </c>
      <c r="AA88" s="228">
        <v>-0.74132719160000005</v>
      </c>
      <c r="AB88" s="228">
        <v>-7.1701720799999993E-2</v>
      </c>
      <c r="AC88" s="228">
        <v>2.1121112200000001</v>
      </c>
      <c r="AD88" s="228">
        <v>1.9989158423</v>
      </c>
      <c r="AE88" s="228">
        <v>1.4937277935</v>
      </c>
      <c r="AF88" s="238">
        <v>21</v>
      </c>
    </row>
    <row r="89" spans="1:32" ht="11.1" customHeight="1">
      <c r="A89" s="270">
        <v>22</v>
      </c>
      <c r="B89" s="236" t="s">
        <v>504</v>
      </c>
      <c r="C89" s="228" t="s">
        <v>39</v>
      </c>
      <c r="D89" s="228">
        <v>0.35220522529999998</v>
      </c>
      <c r="E89" s="228">
        <v>-1.2414876899</v>
      </c>
      <c r="F89" s="228">
        <v>-4.1584893651000003</v>
      </c>
      <c r="G89" s="228">
        <v>-3.2126847085999999</v>
      </c>
      <c r="H89" s="228">
        <v>-0.1829773851</v>
      </c>
      <c r="I89" s="228">
        <v>-3.7092200612999999</v>
      </c>
      <c r="J89" s="228">
        <v>5.9848890475000003</v>
      </c>
      <c r="K89" s="228">
        <v>7.1232107773999997</v>
      </c>
      <c r="L89" s="228">
        <v>3.2959547265000002</v>
      </c>
      <c r="M89" s="228">
        <v>-7.6852838228999998</v>
      </c>
      <c r="N89" s="228">
        <v>3.4591713374999999</v>
      </c>
      <c r="O89" s="228">
        <v>-0.6134643474</v>
      </c>
      <c r="P89" s="228">
        <v>-8.0109020949000005</v>
      </c>
      <c r="Q89" s="228">
        <v>-12.3482251786</v>
      </c>
      <c r="R89" s="228">
        <v>-12.165700082900001</v>
      </c>
      <c r="S89" s="228">
        <v>-12.4584968307</v>
      </c>
      <c r="T89" s="228">
        <v>-6.5511593827999999</v>
      </c>
      <c r="U89" s="228">
        <v>5.4054054053999998</v>
      </c>
      <c r="V89" s="228">
        <v>8.7337008838999992</v>
      </c>
      <c r="W89" s="228">
        <v>6.5915492958000002</v>
      </c>
      <c r="X89" s="228">
        <v>6.1938716516000003</v>
      </c>
      <c r="Y89" s="228">
        <v>3.4053156146000001</v>
      </c>
      <c r="Z89" s="228">
        <v>3.4590736965</v>
      </c>
      <c r="AA89" s="228">
        <v>3.4650034650000001</v>
      </c>
      <c r="AB89" s="228">
        <v>3.5859465737999998</v>
      </c>
      <c r="AC89" s="228">
        <v>6.8674698794999998</v>
      </c>
      <c r="AD89" s="228">
        <v>6.1061448582000004</v>
      </c>
      <c r="AE89" s="228">
        <v>6.1832410900000001</v>
      </c>
      <c r="AF89" s="238">
        <v>22</v>
      </c>
    </row>
    <row r="90" spans="1:32" ht="11.1" customHeight="1">
      <c r="A90" s="270">
        <v>23</v>
      </c>
      <c r="B90" s="236" t="s">
        <v>505</v>
      </c>
      <c r="C90" s="228" t="s">
        <v>39</v>
      </c>
      <c r="D90" s="228">
        <v>-9.0687235804000004</v>
      </c>
      <c r="E90" s="228">
        <v>-11.595418384</v>
      </c>
      <c r="F90" s="228">
        <v>-10.1835036457</v>
      </c>
      <c r="G90" s="228">
        <v>-3.6727426364000002</v>
      </c>
      <c r="H90" s="228">
        <v>0.60152260410000002</v>
      </c>
      <c r="I90" s="228">
        <v>1.4263025132</v>
      </c>
      <c r="J90" s="228">
        <v>9.6779145813999996</v>
      </c>
      <c r="K90" s="228">
        <v>8.3228353070000001</v>
      </c>
      <c r="L90" s="228">
        <v>4.9180751538000003</v>
      </c>
      <c r="M90" s="228">
        <v>-2.1577949109999999</v>
      </c>
      <c r="N90" s="228">
        <v>5.1383399209</v>
      </c>
      <c r="O90" s="228">
        <v>3.5414970547000002</v>
      </c>
      <c r="P90" s="228">
        <v>3.2330427141000002</v>
      </c>
      <c r="Q90" s="228">
        <v>0.3270682587</v>
      </c>
      <c r="R90" s="228">
        <v>1.3799263146</v>
      </c>
      <c r="S90" s="228">
        <v>1.4426359492</v>
      </c>
      <c r="T90" s="228">
        <v>-1.4394893394999999</v>
      </c>
      <c r="U90" s="228">
        <v>-6.1130080404999996</v>
      </c>
      <c r="V90" s="228">
        <v>-7.8108869075999996</v>
      </c>
      <c r="W90" s="228">
        <v>-9.7299636049</v>
      </c>
      <c r="X90" s="228">
        <v>-11.3731583474</v>
      </c>
      <c r="Y90" s="228">
        <v>-14.004172775500001</v>
      </c>
      <c r="Z90" s="228">
        <v>-12.404491780500001</v>
      </c>
      <c r="AA90" s="228">
        <v>-10.522652301500001</v>
      </c>
      <c r="AB90" s="228">
        <v>-7.7515496838000004</v>
      </c>
      <c r="AC90" s="228">
        <v>-3.2261237336000002</v>
      </c>
      <c r="AD90" s="228">
        <v>-1.7114914425000001</v>
      </c>
      <c r="AE90" s="228">
        <v>0.64263004800000001</v>
      </c>
      <c r="AF90" s="238">
        <v>23</v>
      </c>
    </row>
    <row r="91" spans="1:32" ht="11.1" customHeight="1">
      <c r="A91" s="270">
        <v>24</v>
      </c>
      <c r="B91" s="236" t="s">
        <v>506</v>
      </c>
      <c r="C91" s="228" t="s">
        <v>39</v>
      </c>
      <c r="D91" s="228">
        <v>-6.1805039169000002</v>
      </c>
      <c r="E91" s="228">
        <v>-7.7470370301999996</v>
      </c>
      <c r="F91" s="228">
        <v>-4.8771228770999997</v>
      </c>
      <c r="G91" s="228">
        <v>-8.0488983175000008</v>
      </c>
      <c r="H91" s="228">
        <v>-6.3275235853999998</v>
      </c>
      <c r="I91" s="228">
        <v>-7.9644938668999998</v>
      </c>
      <c r="J91" s="228">
        <v>-4.7296044090000002</v>
      </c>
      <c r="K91" s="228">
        <v>-4.6223161641999999</v>
      </c>
      <c r="L91" s="228">
        <v>3.0821718085000001</v>
      </c>
      <c r="M91" s="228">
        <v>-0.1640689089</v>
      </c>
      <c r="N91" s="228">
        <v>9.4919672455999997</v>
      </c>
      <c r="O91" s="228">
        <v>8.7105038428999997</v>
      </c>
      <c r="P91" s="228">
        <v>5.7749529862999998</v>
      </c>
      <c r="Q91" s="228">
        <v>3.2654439067999999</v>
      </c>
      <c r="R91" s="228">
        <v>3.9816065902000002</v>
      </c>
      <c r="S91" s="228">
        <v>1.9491543185</v>
      </c>
      <c r="T91" s="228">
        <v>2.9295068149999999</v>
      </c>
      <c r="U91" s="228">
        <v>2.3408164895999999</v>
      </c>
      <c r="V91" s="228">
        <v>1.9672131148000001</v>
      </c>
      <c r="W91" s="228">
        <v>0.12057877810000001</v>
      </c>
      <c r="X91" s="228">
        <v>-0.47811977960000002</v>
      </c>
      <c r="Y91" s="228">
        <v>-1.7682705357999999</v>
      </c>
      <c r="Z91" s="228">
        <v>-1.0817537814</v>
      </c>
      <c r="AA91" s="228">
        <v>-0.4461514587</v>
      </c>
      <c r="AB91" s="228">
        <v>-1.8271271464000001</v>
      </c>
      <c r="AC91" s="228">
        <v>-1.7203129257000001</v>
      </c>
      <c r="AD91" s="228">
        <v>-2.8336397947999998</v>
      </c>
      <c r="AE91" s="228">
        <v>-4.5438603327999996</v>
      </c>
      <c r="AF91" s="238">
        <v>24</v>
      </c>
    </row>
    <row r="92" spans="1:32" ht="11.1" customHeight="1">
      <c r="A92" s="270">
        <v>25</v>
      </c>
      <c r="B92" s="236" t="s">
        <v>507</v>
      </c>
      <c r="C92" s="228" t="s">
        <v>39</v>
      </c>
      <c r="D92" s="228">
        <v>-3.2956139815999999</v>
      </c>
      <c r="E92" s="228">
        <v>-5.625206983</v>
      </c>
      <c r="F92" s="228">
        <v>-6.4651427043999998</v>
      </c>
      <c r="G92" s="228">
        <v>-6.4671728450000003</v>
      </c>
      <c r="H92" s="228">
        <v>-4.9164358705</v>
      </c>
      <c r="I92" s="228">
        <v>-5.6085655169999997</v>
      </c>
      <c r="J92" s="228">
        <v>-1.5641958756000001</v>
      </c>
      <c r="K92" s="228">
        <v>0.21403554289999999</v>
      </c>
      <c r="L92" s="228">
        <v>-4.4053243586999997</v>
      </c>
      <c r="M92" s="228">
        <v>-7.8648642548999996</v>
      </c>
      <c r="N92" s="228">
        <v>-3.4683779943999999</v>
      </c>
      <c r="O92" s="228">
        <v>-3.3316417153</v>
      </c>
      <c r="P92" s="228">
        <v>-3.8323227550999999</v>
      </c>
      <c r="Q92" s="228">
        <v>2.7567759369</v>
      </c>
      <c r="R92" s="228">
        <v>5.0043828193</v>
      </c>
      <c r="S92" s="228">
        <v>7.4953833699999999</v>
      </c>
      <c r="T92" s="228">
        <v>7.7775685979000002</v>
      </c>
      <c r="U92" s="228">
        <v>5.7686849057999998</v>
      </c>
      <c r="V92" s="228">
        <v>4.6097314258999997</v>
      </c>
      <c r="W92" s="228">
        <v>2.5890989462</v>
      </c>
      <c r="X92" s="228">
        <v>0.93168307179999998</v>
      </c>
      <c r="Y92" s="228">
        <v>-0.85792328699999998</v>
      </c>
      <c r="Z92" s="228">
        <v>-0.25095304689999998</v>
      </c>
      <c r="AA92" s="228">
        <v>-3.1010756899999999E-2</v>
      </c>
      <c r="AB92" s="228">
        <v>9.6556785000000006E-2</v>
      </c>
      <c r="AC92" s="228">
        <v>1.6317423360000001</v>
      </c>
      <c r="AD92" s="228">
        <v>1.5037449587</v>
      </c>
      <c r="AE92" s="228">
        <v>1.9891816437000001</v>
      </c>
      <c r="AF92" s="238">
        <v>25</v>
      </c>
    </row>
    <row r="93" spans="1:32" ht="11.1" customHeight="1">
      <c r="A93" s="270">
        <v>26</v>
      </c>
      <c r="B93" s="236" t="s">
        <v>508</v>
      </c>
      <c r="C93" s="228" t="s">
        <v>39</v>
      </c>
      <c r="D93" s="228">
        <v>-2.4988924803999999</v>
      </c>
      <c r="E93" s="228">
        <v>-3.1401453957999999</v>
      </c>
      <c r="F93" s="228">
        <v>-1.6331352722000001</v>
      </c>
      <c r="G93" s="228">
        <v>-1.3352644035000001</v>
      </c>
      <c r="H93" s="228">
        <v>0.4367906627</v>
      </c>
      <c r="I93" s="228">
        <v>-2.8963034257000002</v>
      </c>
      <c r="J93" s="228">
        <v>1.0976303665</v>
      </c>
      <c r="K93" s="228">
        <v>-1.5922583925</v>
      </c>
      <c r="L93" s="228">
        <v>-2.9463857421999999</v>
      </c>
      <c r="M93" s="228">
        <v>-7.0563634635000003</v>
      </c>
      <c r="N93" s="228">
        <v>-1.7875769537999999</v>
      </c>
      <c r="O93" s="228">
        <v>-1.2578354401</v>
      </c>
      <c r="P93" s="228">
        <v>0.6052936834</v>
      </c>
      <c r="Q93" s="228">
        <v>-4.6245440443000003</v>
      </c>
      <c r="R93" s="228">
        <v>-3.7475822050000001</v>
      </c>
      <c r="S93" s="228">
        <v>-3.6103308899000002</v>
      </c>
      <c r="T93" s="228">
        <v>-4.0037905709999997</v>
      </c>
      <c r="U93" s="228">
        <v>-2.7467917077999999</v>
      </c>
      <c r="V93" s="228">
        <v>3.8977846574999999</v>
      </c>
      <c r="W93" s="228">
        <v>3.9078719194999998</v>
      </c>
      <c r="X93" s="228">
        <v>5.6622294579999997</v>
      </c>
      <c r="Y93" s="228">
        <v>4.6940742308000001</v>
      </c>
      <c r="Z93" s="228">
        <v>5.2346112123999999</v>
      </c>
      <c r="AA93" s="228">
        <v>6.1754596414999998</v>
      </c>
      <c r="AB93" s="228">
        <v>6.0544263929</v>
      </c>
      <c r="AC93" s="228">
        <v>7.0969914682999997</v>
      </c>
      <c r="AD93" s="228">
        <v>6.5489637022</v>
      </c>
      <c r="AE93" s="228">
        <v>6.1834615217</v>
      </c>
      <c r="AF93" s="238">
        <v>26</v>
      </c>
    </row>
    <row r="94" spans="1:32" ht="11.1" customHeight="1">
      <c r="A94" s="270">
        <v>27</v>
      </c>
      <c r="B94" s="236" t="s">
        <v>509</v>
      </c>
      <c r="C94" s="228" t="s">
        <v>39</v>
      </c>
      <c r="D94" s="228">
        <v>-1.2063513884999999</v>
      </c>
      <c r="E94" s="228">
        <v>-2.9605148722000001</v>
      </c>
      <c r="F94" s="228">
        <v>-4.4722879471999999</v>
      </c>
      <c r="G94" s="228">
        <v>-3.2687219710000002</v>
      </c>
      <c r="H94" s="228">
        <v>-0.4927159512</v>
      </c>
      <c r="I94" s="228">
        <v>-2.4153459267000001</v>
      </c>
      <c r="J94" s="228">
        <v>3.7876063765999999</v>
      </c>
      <c r="K94" s="228">
        <v>3.8264618701000002</v>
      </c>
      <c r="L94" s="228">
        <v>3.2998405695000002</v>
      </c>
      <c r="M94" s="228">
        <v>-1.7246329995</v>
      </c>
      <c r="N94" s="228">
        <v>1.4919376928999999</v>
      </c>
      <c r="O94" s="228">
        <v>0.85105617330000005</v>
      </c>
      <c r="P94" s="228">
        <v>-1.2131808531999999</v>
      </c>
      <c r="Q94" s="228">
        <v>-3.472937097</v>
      </c>
      <c r="R94" s="228">
        <v>-3.1282742103999999</v>
      </c>
      <c r="S94" s="228">
        <v>-2.8198393078000001</v>
      </c>
      <c r="T94" s="228">
        <v>-0.91819699499999996</v>
      </c>
      <c r="U94" s="228">
        <v>0.55562241749999997</v>
      </c>
      <c r="V94" s="228">
        <v>-3.1537372084999999</v>
      </c>
      <c r="W94" s="228">
        <v>-4.0597322348000002</v>
      </c>
      <c r="X94" s="228">
        <v>-4.3439165900000001</v>
      </c>
      <c r="Y94" s="228">
        <v>-5.4359260611</v>
      </c>
      <c r="Z94" s="228">
        <v>-5.1327050157</v>
      </c>
      <c r="AA94" s="228">
        <v>-5.2805280528000003</v>
      </c>
      <c r="AB94" s="228">
        <v>-5.1253357206999999</v>
      </c>
      <c r="AC94" s="228">
        <v>-3.8413512838999999</v>
      </c>
      <c r="AD94" s="228">
        <v>-3.9852921024999999</v>
      </c>
      <c r="AE94" s="228">
        <v>-3.7438907467</v>
      </c>
      <c r="AF94" s="238">
        <v>27</v>
      </c>
    </row>
    <row r="95" spans="1:32" ht="11.1" customHeight="1">
      <c r="A95" s="270">
        <v>28</v>
      </c>
      <c r="B95" s="236" t="s">
        <v>510</v>
      </c>
      <c r="C95" s="228" t="s">
        <v>39</v>
      </c>
      <c r="D95" s="228">
        <v>5.0917455172999997</v>
      </c>
      <c r="E95" s="228">
        <v>8.8146047854000003</v>
      </c>
      <c r="F95" s="228">
        <v>4.8365714286000001</v>
      </c>
      <c r="G95" s="228">
        <v>2.4179130511000002</v>
      </c>
      <c r="H95" s="228">
        <v>2.8653539117000002</v>
      </c>
      <c r="I95" s="228">
        <v>-2.615839904</v>
      </c>
      <c r="J95" s="228">
        <v>3.7061436131000001</v>
      </c>
      <c r="K95" s="228">
        <v>1.3749718243</v>
      </c>
      <c r="L95" s="228">
        <v>1.4897315653000001</v>
      </c>
      <c r="M95" s="228">
        <v>-1.9996414984999999</v>
      </c>
      <c r="N95" s="228">
        <v>3.3004775937000002</v>
      </c>
      <c r="O95" s="228">
        <v>3.31110193</v>
      </c>
      <c r="P95" s="228">
        <v>3.8638787324999999</v>
      </c>
      <c r="Q95" s="228">
        <v>2.4733686584000001</v>
      </c>
      <c r="R95" s="228">
        <v>2.8251923420999998</v>
      </c>
      <c r="S95" s="228">
        <v>0.27667090080000001</v>
      </c>
      <c r="T95" s="228">
        <v>0.3626709239</v>
      </c>
      <c r="U95" s="228">
        <v>-1.6269861853000001</v>
      </c>
      <c r="V95" s="228">
        <v>-2.2075365579000001</v>
      </c>
      <c r="W95" s="228">
        <v>-3.5280373832</v>
      </c>
      <c r="X95" s="228">
        <v>-2.8573554579999998</v>
      </c>
      <c r="Y95" s="228">
        <v>-3.6384298675000002</v>
      </c>
      <c r="Z95" s="228">
        <v>-2.7816333421000001</v>
      </c>
      <c r="AA95" s="228">
        <v>-2.1937458161999999</v>
      </c>
      <c r="AB95" s="228">
        <v>-2.5430869398999998</v>
      </c>
      <c r="AC95" s="228">
        <v>-1.4674039131000001</v>
      </c>
      <c r="AD95" s="228">
        <v>-1.3505431112999999</v>
      </c>
      <c r="AE95" s="228">
        <v>-0.7685087411</v>
      </c>
      <c r="AF95" s="238">
        <v>28</v>
      </c>
    </row>
    <row r="96" spans="1:32" ht="11.1" customHeight="1">
      <c r="A96" s="270">
        <v>29</v>
      </c>
      <c r="B96" s="236" t="s">
        <v>511</v>
      </c>
      <c r="C96" s="228" t="s">
        <v>39</v>
      </c>
      <c r="D96" s="228">
        <v>-5.0943819664000003</v>
      </c>
      <c r="E96" s="228">
        <v>-11.5107724645</v>
      </c>
      <c r="F96" s="228">
        <v>-5.4752219483999998</v>
      </c>
      <c r="G96" s="228">
        <v>-8.4246898068</v>
      </c>
      <c r="H96" s="228">
        <v>-1.2966075533000001</v>
      </c>
      <c r="I96" s="228">
        <v>2.7975673327999999</v>
      </c>
      <c r="J96" s="228">
        <v>13.076402975000001</v>
      </c>
      <c r="K96" s="228">
        <v>13.636091844099999</v>
      </c>
      <c r="L96" s="228">
        <v>9.6477150148999993</v>
      </c>
      <c r="M96" s="228">
        <v>3.8295421826</v>
      </c>
      <c r="N96" s="228">
        <v>4.5780181180000001</v>
      </c>
      <c r="O96" s="228">
        <v>3.8958743067000001</v>
      </c>
      <c r="P96" s="228">
        <v>1.688786796</v>
      </c>
      <c r="Q96" s="228">
        <v>0.94750052289999998</v>
      </c>
      <c r="R96" s="228">
        <v>2.1465719080999999</v>
      </c>
      <c r="S96" s="228">
        <v>1.9006470718999999</v>
      </c>
      <c r="T96" s="228">
        <v>3.0953897602999998</v>
      </c>
      <c r="U96" s="228">
        <v>3.5623950107</v>
      </c>
      <c r="V96" s="228">
        <v>3.3484972779</v>
      </c>
      <c r="W96" s="228">
        <v>2.1900707172999998</v>
      </c>
      <c r="X96" s="228">
        <v>0.79837812620000004</v>
      </c>
      <c r="Y96" s="228">
        <v>-0.90915510359999996</v>
      </c>
      <c r="Z96" s="228">
        <v>-0.4862407949</v>
      </c>
      <c r="AA96" s="228">
        <v>-0.20325203250000001</v>
      </c>
      <c r="AB96" s="228">
        <v>-0.43073527579999998</v>
      </c>
      <c r="AC96" s="228">
        <v>0.34027542710000003</v>
      </c>
      <c r="AD96" s="228">
        <v>-0.17172396700000001</v>
      </c>
      <c r="AE96" s="228">
        <v>-0.64136920710000001</v>
      </c>
      <c r="AF96" s="238">
        <v>29</v>
      </c>
    </row>
    <row r="97" spans="1:32" ht="11.1" customHeight="1">
      <c r="A97" s="270">
        <v>30</v>
      </c>
      <c r="B97" s="236" t="s">
        <v>512</v>
      </c>
      <c r="C97" s="228" t="s">
        <v>39</v>
      </c>
      <c r="D97" s="228">
        <v>24.500859447300002</v>
      </c>
      <c r="E97" s="228">
        <v>14.9320305862</v>
      </c>
      <c r="F97" s="228">
        <v>15.838107558700001</v>
      </c>
      <c r="G97" s="228">
        <v>2.0979578813000002</v>
      </c>
      <c r="H97" s="228">
        <v>7.5943433081</v>
      </c>
      <c r="I97" s="228">
        <v>-2.7666836104999999</v>
      </c>
      <c r="J97" s="228">
        <v>-12.471994025400001</v>
      </c>
      <c r="K97" s="228">
        <v>3.9761092150000001</v>
      </c>
      <c r="L97" s="228">
        <v>7.9927785984000002</v>
      </c>
      <c r="M97" s="228">
        <v>13.9513677812</v>
      </c>
      <c r="N97" s="228">
        <v>19.418511603100001</v>
      </c>
      <c r="O97" s="228">
        <v>19.711860621</v>
      </c>
      <c r="P97" s="228">
        <v>17.440992629899998</v>
      </c>
      <c r="Q97" s="228">
        <v>10.6406640982</v>
      </c>
      <c r="R97" s="228">
        <v>10.342475588699999</v>
      </c>
      <c r="S97" s="228">
        <v>-2.3099196408</v>
      </c>
      <c r="T97" s="228">
        <v>4.2162054151000001</v>
      </c>
      <c r="U97" s="228">
        <v>4.9180327868999996</v>
      </c>
      <c r="V97" s="228">
        <v>4.6692251461999996</v>
      </c>
      <c r="W97" s="228">
        <v>2.3977884475</v>
      </c>
      <c r="X97" s="228">
        <v>3.4439882019999999</v>
      </c>
      <c r="Y97" s="228">
        <v>2.7764358179999999</v>
      </c>
      <c r="Z97" s="228">
        <v>1.7267747407</v>
      </c>
      <c r="AA97" s="228">
        <v>3.948653551</v>
      </c>
      <c r="AB97" s="228">
        <v>3.9750649932000002</v>
      </c>
      <c r="AC97" s="228">
        <v>5.3088536193999998</v>
      </c>
      <c r="AD97" s="228">
        <v>5.3958014432999999</v>
      </c>
      <c r="AE97" s="228">
        <v>4.9369127517000004</v>
      </c>
      <c r="AF97" s="238">
        <v>30</v>
      </c>
    </row>
    <row r="98" spans="1:32" ht="11.1" customHeight="1">
      <c r="A98" s="270">
        <v>31</v>
      </c>
      <c r="B98" s="236" t="s">
        <v>513</v>
      </c>
      <c r="C98" s="228" t="s">
        <v>39</v>
      </c>
      <c r="D98" s="228">
        <v>7.4015748030999999</v>
      </c>
      <c r="E98" s="228">
        <v>6.3049853371999998</v>
      </c>
      <c r="F98" s="228">
        <v>6.3448275862000001</v>
      </c>
      <c r="G98" s="228">
        <v>-2.3346303501999999</v>
      </c>
      <c r="H98" s="228">
        <v>2.3904382470000001</v>
      </c>
      <c r="I98" s="228">
        <v>8.5603112840000009</v>
      </c>
      <c r="J98" s="228">
        <v>13.261648745500001</v>
      </c>
      <c r="K98" s="228">
        <v>16.139240506299998</v>
      </c>
      <c r="L98" s="228">
        <v>9.2643051771000007</v>
      </c>
      <c r="M98" s="228">
        <v>8.4788029925000004</v>
      </c>
      <c r="N98" s="228">
        <v>5.0574712644000002</v>
      </c>
      <c r="O98" s="228">
        <v>11.6703136397</v>
      </c>
      <c r="P98" s="228">
        <v>18.7459177008</v>
      </c>
      <c r="Q98" s="228">
        <v>13.146314631499999</v>
      </c>
      <c r="R98" s="228">
        <v>13.320369470099999</v>
      </c>
      <c r="S98" s="228">
        <v>23.766623766599999</v>
      </c>
      <c r="T98" s="228">
        <v>16.707105719200001</v>
      </c>
      <c r="U98" s="228">
        <v>12.0285120285</v>
      </c>
      <c r="V98" s="228">
        <v>10.339342523899999</v>
      </c>
      <c r="W98" s="228">
        <v>12.037481979800001</v>
      </c>
      <c r="X98" s="228">
        <v>7.7354260090000002</v>
      </c>
      <c r="Y98" s="228">
        <v>3.5170491099999999</v>
      </c>
      <c r="Z98" s="228">
        <v>4.1329179646999998</v>
      </c>
      <c r="AA98" s="228">
        <v>5.0457782298999998</v>
      </c>
      <c r="AB98" s="228">
        <v>5.2653485951999999</v>
      </c>
      <c r="AC98" s="228">
        <v>9.3225605966000007</v>
      </c>
      <c r="AD98" s="228">
        <v>8.2568807338999992</v>
      </c>
      <c r="AE98" s="228">
        <v>9.9554522563999992</v>
      </c>
      <c r="AF98" s="238">
        <v>31</v>
      </c>
    </row>
    <row r="99" spans="1:32" ht="18" customHeight="1">
      <c r="A99" s="270">
        <v>32</v>
      </c>
      <c r="B99" s="232" t="s">
        <v>36</v>
      </c>
      <c r="C99" s="228" t="s">
        <v>39</v>
      </c>
      <c r="D99" s="228">
        <v>-1.8973954773999999</v>
      </c>
      <c r="E99" s="228">
        <v>-2.5646371446999998</v>
      </c>
      <c r="F99" s="228">
        <v>-2.0421476734000001</v>
      </c>
      <c r="G99" s="228">
        <v>-4.2951747212000004</v>
      </c>
      <c r="H99" s="228">
        <v>-1.6516641893999999</v>
      </c>
      <c r="I99" s="228">
        <v>-2.7024961793000002</v>
      </c>
      <c r="J99" s="228">
        <v>0.70711566039999996</v>
      </c>
      <c r="K99" s="228">
        <v>1.3069648953999999</v>
      </c>
      <c r="L99" s="228">
        <v>1.6692943917</v>
      </c>
      <c r="M99" s="228">
        <v>-0.31463648550000001</v>
      </c>
      <c r="N99" s="228">
        <v>1.8524248903</v>
      </c>
      <c r="O99" s="228">
        <v>1.5861792772000001</v>
      </c>
      <c r="P99" s="228">
        <v>1.4271032713</v>
      </c>
      <c r="Q99" s="228">
        <v>0.3825152725</v>
      </c>
      <c r="R99" s="228">
        <v>1.2334305337</v>
      </c>
      <c r="S99" s="228">
        <v>1.0382402672</v>
      </c>
      <c r="T99" s="228">
        <v>0.73256248059999995</v>
      </c>
      <c r="U99" s="228">
        <v>0.93871891559999998</v>
      </c>
      <c r="V99" s="228">
        <v>-0.1633000999</v>
      </c>
      <c r="W99" s="228">
        <v>-0.23069148289999999</v>
      </c>
      <c r="X99" s="228">
        <v>-0.62534902449999996</v>
      </c>
      <c r="Y99" s="228">
        <v>-1.4425134172</v>
      </c>
      <c r="Z99" s="228">
        <v>-1.3452937719</v>
      </c>
      <c r="AA99" s="228">
        <v>-1.0352999234</v>
      </c>
      <c r="AB99" s="228">
        <v>-1.0381895259</v>
      </c>
      <c r="AC99" s="228">
        <v>1.54313722E-2</v>
      </c>
      <c r="AD99" s="228">
        <v>0.2207105221</v>
      </c>
      <c r="AE99" s="228">
        <v>0.24880661130000001</v>
      </c>
      <c r="AF99" s="238">
        <v>32</v>
      </c>
    </row>
    <row r="100" spans="1:32" ht="11.1" customHeight="1">
      <c r="A100" s="270">
        <v>33</v>
      </c>
      <c r="B100" s="236" t="s">
        <v>503</v>
      </c>
      <c r="C100" s="228" t="s">
        <v>39</v>
      </c>
      <c r="D100" s="228">
        <v>-3.7240391501999999</v>
      </c>
      <c r="E100" s="228">
        <v>-6.4716092238999998</v>
      </c>
      <c r="F100" s="228">
        <v>-6.3427889714000001</v>
      </c>
      <c r="G100" s="228">
        <v>-9.5817705753000002</v>
      </c>
      <c r="H100" s="228">
        <v>-7.8970024262000003</v>
      </c>
      <c r="I100" s="228">
        <v>-1.2746430999</v>
      </c>
      <c r="J100" s="228">
        <v>-3.2105353761000002</v>
      </c>
      <c r="K100" s="228">
        <v>-5.7269897731999997</v>
      </c>
      <c r="L100" s="228">
        <v>-8.3199698142000003</v>
      </c>
      <c r="M100" s="228">
        <v>-18.129437184899999</v>
      </c>
      <c r="N100" s="228">
        <v>-20.975241925300001</v>
      </c>
      <c r="O100" s="228">
        <v>-22.43956743</v>
      </c>
      <c r="P100" s="228">
        <v>-6.5204018864000002</v>
      </c>
      <c r="Q100" s="228">
        <v>-1.8425093222</v>
      </c>
      <c r="R100" s="228">
        <v>8.5139664804000006</v>
      </c>
      <c r="S100" s="228">
        <v>8.1342668863000007</v>
      </c>
      <c r="T100" s="228">
        <v>6.3226052180999996</v>
      </c>
      <c r="U100" s="228">
        <v>6.2511194697999999</v>
      </c>
      <c r="V100" s="228">
        <v>3.3715441672000002</v>
      </c>
      <c r="W100" s="228">
        <v>2.4135681670000002</v>
      </c>
      <c r="X100" s="228">
        <v>6.9213095922000001</v>
      </c>
      <c r="Y100" s="228">
        <v>4.7611464968000003</v>
      </c>
      <c r="Z100" s="228">
        <v>-1.1414222120999999</v>
      </c>
      <c r="AA100" s="228">
        <v>-1.3454011742</v>
      </c>
      <c r="AB100" s="228">
        <v>-2.3771152297000002</v>
      </c>
      <c r="AC100" s="228">
        <v>-6.0799513600000001E-2</v>
      </c>
      <c r="AD100" s="228">
        <v>2.6786745179999998</v>
      </c>
      <c r="AE100" s="228">
        <v>3.4217703942000002</v>
      </c>
      <c r="AF100" s="238">
        <v>33</v>
      </c>
    </row>
    <row r="101" spans="1:32" ht="11.1" customHeight="1">
      <c r="A101" s="270">
        <v>34</v>
      </c>
      <c r="B101" s="236" t="s">
        <v>504</v>
      </c>
      <c r="C101" s="228" t="s">
        <v>39</v>
      </c>
      <c r="D101" s="228">
        <v>1.4739794328</v>
      </c>
      <c r="E101" s="228">
        <v>-0.35623253389999998</v>
      </c>
      <c r="F101" s="228">
        <v>-3.7507319629000002</v>
      </c>
      <c r="G101" s="228">
        <v>-5.2865834133999998</v>
      </c>
      <c r="H101" s="228">
        <v>-3.884512661</v>
      </c>
      <c r="I101" s="228">
        <v>-7.0559268378000004</v>
      </c>
      <c r="J101" s="228">
        <v>0.55631244319999995</v>
      </c>
      <c r="K101" s="228">
        <v>1.8855142825</v>
      </c>
      <c r="L101" s="228">
        <v>2.3899231678000001</v>
      </c>
      <c r="M101" s="228">
        <v>-1.0389985209000001</v>
      </c>
      <c r="N101" s="228">
        <v>2.5810214721000002</v>
      </c>
      <c r="O101" s="228">
        <v>-1.2615942286999999</v>
      </c>
      <c r="P101" s="228">
        <v>-6.1690181399000004</v>
      </c>
      <c r="Q101" s="228">
        <v>-11.9677790564</v>
      </c>
      <c r="R101" s="228">
        <v>-14.0174291939</v>
      </c>
      <c r="S101" s="228">
        <v>-13.758678356100001</v>
      </c>
      <c r="T101" s="228">
        <v>-7.4274297801999998</v>
      </c>
      <c r="U101" s="228">
        <v>4.1513266472000003</v>
      </c>
      <c r="V101" s="228">
        <v>4.3637250121999998</v>
      </c>
      <c r="W101" s="228">
        <v>6.9843494510999999</v>
      </c>
      <c r="X101" s="228">
        <v>6.2037189402999999</v>
      </c>
      <c r="Y101" s="228">
        <v>5.2237991266000003</v>
      </c>
      <c r="Z101" s="228">
        <v>5.7473092625</v>
      </c>
      <c r="AA101" s="228">
        <v>6.2845704051000002</v>
      </c>
      <c r="AB101" s="228">
        <v>6.5334159694</v>
      </c>
      <c r="AC101" s="228">
        <v>8.2274212791999997</v>
      </c>
      <c r="AD101" s="228">
        <v>7.5658059664000001</v>
      </c>
      <c r="AE101" s="228">
        <v>6.3491276764000002</v>
      </c>
      <c r="AF101" s="238">
        <v>34</v>
      </c>
    </row>
    <row r="102" spans="1:32" ht="11.1" customHeight="1">
      <c r="A102" s="270">
        <v>35</v>
      </c>
      <c r="B102" s="236" t="s">
        <v>505</v>
      </c>
      <c r="C102" s="228" t="s">
        <v>39</v>
      </c>
      <c r="D102" s="228">
        <v>-9.5247127683000006</v>
      </c>
      <c r="E102" s="228">
        <v>-10.614274162099999</v>
      </c>
      <c r="F102" s="228">
        <v>-6.7180432232999996</v>
      </c>
      <c r="G102" s="228">
        <v>-2.0079022988999999</v>
      </c>
      <c r="H102" s="228">
        <v>1.1913053040999999</v>
      </c>
      <c r="I102" s="228">
        <v>2.4849670362</v>
      </c>
      <c r="J102" s="228">
        <v>4.8706348084000002</v>
      </c>
      <c r="K102" s="228">
        <v>3.1681833502000001</v>
      </c>
      <c r="L102" s="228">
        <v>3.2603724273000001</v>
      </c>
      <c r="M102" s="228">
        <v>1.8602885345</v>
      </c>
      <c r="N102" s="228">
        <v>4.2303391725999999</v>
      </c>
      <c r="O102" s="228">
        <v>4.103343465</v>
      </c>
      <c r="P102" s="228">
        <v>3.7469586375000001</v>
      </c>
      <c r="Q102" s="228">
        <v>2.3369385278000001</v>
      </c>
      <c r="R102" s="228">
        <v>2.8497479173000002</v>
      </c>
      <c r="S102" s="228">
        <v>3.4890426758999999</v>
      </c>
      <c r="T102" s="228">
        <v>-1.0157298817</v>
      </c>
      <c r="U102" s="228">
        <v>-6.3513997646</v>
      </c>
      <c r="V102" s="228">
        <v>-10.1158596568</v>
      </c>
      <c r="W102" s="228">
        <v>-11.509697817199999</v>
      </c>
      <c r="X102" s="228">
        <v>-12.6291313735</v>
      </c>
      <c r="Y102" s="228">
        <v>-14.195410196499999</v>
      </c>
      <c r="Z102" s="228">
        <v>-13.3106648249</v>
      </c>
      <c r="AA102" s="228">
        <v>-12.6012238467</v>
      </c>
      <c r="AB102" s="228">
        <v>-10.4626848648</v>
      </c>
      <c r="AC102" s="228">
        <v>-5.2570467649000001</v>
      </c>
      <c r="AD102" s="228">
        <v>-1.9080694586</v>
      </c>
      <c r="AE102" s="228">
        <v>0.38990441050000002</v>
      </c>
      <c r="AF102" s="238">
        <v>35</v>
      </c>
    </row>
    <row r="103" spans="1:32" ht="11.1" customHeight="1">
      <c r="A103" s="270">
        <v>36</v>
      </c>
      <c r="B103" s="236" t="s">
        <v>506</v>
      </c>
      <c r="C103" s="228" t="s">
        <v>39</v>
      </c>
      <c r="D103" s="228">
        <v>-7.2853802052000001</v>
      </c>
      <c r="E103" s="228">
        <v>-7.0584406338000001</v>
      </c>
      <c r="F103" s="228">
        <v>-6.8503644043999996</v>
      </c>
      <c r="G103" s="228">
        <v>-10.192429689200001</v>
      </c>
      <c r="H103" s="228">
        <v>-7.6419956570999998</v>
      </c>
      <c r="I103" s="228">
        <v>-9.1411251487000005</v>
      </c>
      <c r="J103" s="228">
        <v>-7.2548713952000004</v>
      </c>
      <c r="K103" s="228">
        <v>-4.0708619067000003</v>
      </c>
      <c r="L103" s="228">
        <v>4.2751515576000001</v>
      </c>
      <c r="M103" s="228">
        <v>3.1992472359000002</v>
      </c>
      <c r="N103" s="228">
        <v>7.6720179752000002</v>
      </c>
      <c r="O103" s="228">
        <v>8.1627098139999994</v>
      </c>
      <c r="P103" s="228">
        <v>5.1112850912000001</v>
      </c>
      <c r="Q103" s="228">
        <v>2.8862523941</v>
      </c>
      <c r="R103" s="228">
        <v>3.5318147735999998</v>
      </c>
      <c r="S103" s="228">
        <v>3.1790824863</v>
      </c>
      <c r="T103" s="228">
        <v>2.5220253654999998</v>
      </c>
      <c r="U103" s="228">
        <v>3.5648519759999999</v>
      </c>
      <c r="V103" s="228">
        <v>1.4657609191000001</v>
      </c>
      <c r="W103" s="228">
        <v>1.6265642200999999</v>
      </c>
      <c r="X103" s="228">
        <v>0.51417852809999998</v>
      </c>
      <c r="Y103" s="228">
        <v>-0.42887144910000002</v>
      </c>
      <c r="Z103" s="228">
        <v>-0.6678014927</v>
      </c>
      <c r="AA103" s="228">
        <v>-0.851621356</v>
      </c>
      <c r="AB103" s="228">
        <v>-1.9364187231000001</v>
      </c>
      <c r="AC103" s="228">
        <v>-2.2268599720000002</v>
      </c>
      <c r="AD103" s="228">
        <v>-3.9810176640999999</v>
      </c>
      <c r="AE103" s="228">
        <v>-5.1161766325000002</v>
      </c>
      <c r="AF103" s="238">
        <v>36</v>
      </c>
    </row>
    <row r="104" spans="1:32" ht="11.1" customHeight="1">
      <c r="A104" s="270">
        <v>37</v>
      </c>
      <c r="B104" s="236" t="s">
        <v>507</v>
      </c>
      <c r="C104" s="228" t="s">
        <v>39</v>
      </c>
      <c r="D104" s="228">
        <v>-2.5427597541</v>
      </c>
      <c r="E104" s="228">
        <v>-4.3891014130999997</v>
      </c>
      <c r="F104" s="228">
        <v>-5.0592807917</v>
      </c>
      <c r="G104" s="228">
        <v>-8.8981010045000009</v>
      </c>
      <c r="H104" s="228">
        <v>-6.6423729774</v>
      </c>
      <c r="I104" s="228">
        <v>-6.9471129537999996</v>
      </c>
      <c r="J104" s="228">
        <v>-2.5690067377000001</v>
      </c>
      <c r="K104" s="228">
        <v>-3.6829660033999998</v>
      </c>
      <c r="L104" s="228">
        <v>-5.2875373462999997</v>
      </c>
      <c r="M104" s="228">
        <v>-6.9716828875000001</v>
      </c>
      <c r="N104" s="228">
        <v>-5.7461293799000002</v>
      </c>
      <c r="O104" s="228">
        <v>-5.0171514628000002</v>
      </c>
      <c r="P104" s="228">
        <v>-3.0859122672999999</v>
      </c>
      <c r="Q104" s="228">
        <v>3.2205289787</v>
      </c>
      <c r="R104" s="228">
        <v>5.1599647784</v>
      </c>
      <c r="S104" s="228">
        <v>7.3266718766999999</v>
      </c>
      <c r="T104" s="228">
        <v>7.2348061269999997</v>
      </c>
      <c r="U104" s="228">
        <v>5.5583848672</v>
      </c>
      <c r="V104" s="228">
        <v>2.665012521</v>
      </c>
      <c r="W104" s="228">
        <v>2.6361134111000002</v>
      </c>
      <c r="X104" s="228">
        <v>0.8803240994</v>
      </c>
      <c r="Y104" s="228">
        <v>-0.4905701515</v>
      </c>
      <c r="Z104" s="228">
        <v>-0.85700716690000001</v>
      </c>
      <c r="AA104" s="228">
        <v>-0.32327352409999999</v>
      </c>
      <c r="AB104" s="228">
        <v>-0.19970911929999999</v>
      </c>
      <c r="AC104" s="228">
        <v>1.3496932515</v>
      </c>
      <c r="AD104" s="228">
        <v>1.9313257995999999</v>
      </c>
      <c r="AE104" s="228">
        <v>1.8806321013</v>
      </c>
      <c r="AF104" s="238">
        <v>37</v>
      </c>
    </row>
    <row r="105" spans="1:32" ht="11.1" customHeight="1">
      <c r="A105" s="270">
        <v>38</v>
      </c>
      <c r="B105" s="236" t="s">
        <v>508</v>
      </c>
      <c r="C105" s="228" t="s">
        <v>39</v>
      </c>
      <c r="D105" s="228">
        <v>-1.6426613983</v>
      </c>
      <c r="E105" s="228">
        <v>-1.7235514231</v>
      </c>
      <c r="F105" s="228">
        <v>6.5931530099999996E-2</v>
      </c>
      <c r="G105" s="228">
        <v>-2.3060831178000001</v>
      </c>
      <c r="H105" s="228">
        <v>-0.26640138930000001</v>
      </c>
      <c r="I105" s="228">
        <v>-3.5603793681</v>
      </c>
      <c r="J105" s="228">
        <v>-0.18757121569999999</v>
      </c>
      <c r="K105" s="228">
        <v>-1.9652955847</v>
      </c>
      <c r="L105" s="228">
        <v>-3.0186853938999998</v>
      </c>
      <c r="M105" s="228">
        <v>-5.6766542284000003</v>
      </c>
      <c r="N105" s="228">
        <v>-2.6223536554</v>
      </c>
      <c r="O105" s="228">
        <v>-1.7939744982000001</v>
      </c>
      <c r="P105" s="228">
        <v>-2.2588572599000001</v>
      </c>
      <c r="Q105" s="228">
        <v>-5.9274624426000004</v>
      </c>
      <c r="R105" s="228">
        <v>-5.3610405809000001</v>
      </c>
      <c r="S105" s="228">
        <v>-5.1822738932999997</v>
      </c>
      <c r="T105" s="228">
        <v>-5.2967311177000003</v>
      </c>
      <c r="U105" s="228">
        <v>-2.7991088979000001</v>
      </c>
      <c r="V105" s="228">
        <v>3.4729150376</v>
      </c>
      <c r="W105" s="228">
        <v>4.3596091205</v>
      </c>
      <c r="X105" s="228">
        <v>5.4332944576999997</v>
      </c>
      <c r="Y105" s="228">
        <v>4.5844986017</v>
      </c>
      <c r="Z105" s="228">
        <v>5.8079625293000001</v>
      </c>
      <c r="AA105" s="228">
        <v>5.7410433382999999</v>
      </c>
      <c r="AB105" s="228">
        <v>5.3192256822999999</v>
      </c>
      <c r="AC105" s="228">
        <v>5.7563747492999999</v>
      </c>
      <c r="AD105" s="228">
        <v>5.2794669275999997</v>
      </c>
      <c r="AE105" s="228">
        <v>5.3693751874000002</v>
      </c>
      <c r="AF105" s="238">
        <v>38</v>
      </c>
    </row>
    <row r="106" spans="1:32" ht="11.1" customHeight="1">
      <c r="A106" s="270">
        <v>39</v>
      </c>
      <c r="B106" s="236" t="s">
        <v>509</v>
      </c>
      <c r="C106" s="228" t="s">
        <v>39</v>
      </c>
      <c r="D106" s="228">
        <v>0.49666331009999998</v>
      </c>
      <c r="E106" s="228">
        <v>-1.4554532793999999</v>
      </c>
      <c r="F106" s="228">
        <v>-1.9767341663</v>
      </c>
      <c r="G106" s="228">
        <v>-3.1681845353</v>
      </c>
      <c r="H106" s="228">
        <v>-1.0167768175</v>
      </c>
      <c r="I106" s="228">
        <v>-2.0452711131000001</v>
      </c>
      <c r="J106" s="228">
        <v>2.0205614126999998</v>
      </c>
      <c r="K106" s="228">
        <v>3.1773127752999999</v>
      </c>
      <c r="L106" s="228">
        <v>3.477966946</v>
      </c>
      <c r="M106" s="228">
        <v>0.55014957190000002</v>
      </c>
      <c r="N106" s="228">
        <v>1.8483055773999999</v>
      </c>
      <c r="O106" s="228">
        <v>0.473416489</v>
      </c>
      <c r="P106" s="228">
        <v>-1.3450517135</v>
      </c>
      <c r="Q106" s="228">
        <v>-3.7361967346</v>
      </c>
      <c r="R106" s="228">
        <v>-3.2108800450000001</v>
      </c>
      <c r="S106" s="228">
        <v>-2.7938850817000001</v>
      </c>
      <c r="T106" s="228">
        <v>-2.3206672151999999</v>
      </c>
      <c r="U106" s="228">
        <v>-1.9565425481000001</v>
      </c>
      <c r="V106" s="228">
        <v>-5.4341671060000003</v>
      </c>
      <c r="W106" s="228">
        <v>-5.8310964278000004</v>
      </c>
      <c r="X106" s="228">
        <v>-6.2613430127000003</v>
      </c>
      <c r="Y106" s="228">
        <v>-6.7732315923000002</v>
      </c>
      <c r="Z106" s="228">
        <v>-6.7617714375000002</v>
      </c>
      <c r="AA106" s="228">
        <v>-6.7294202832999996</v>
      </c>
      <c r="AB106" s="228">
        <v>-6.5020974508</v>
      </c>
      <c r="AC106" s="228">
        <v>-5.3366888539000001</v>
      </c>
      <c r="AD106" s="228">
        <v>-4.6544327930999998</v>
      </c>
      <c r="AE106" s="228">
        <v>-4.5002426007</v>
      </c>
      <c r="AF106" s="238">
        <v>39</v>
      </c>
    </row>
    <row r="107" spans="1:32" ht="11.1" customHeight="1">
      <c r="A107" s="270">
        <v>40</v>
      </c>
      <c r="B107" s="236" t="s">
        <v>510</v>
      </c>
      <c r="C107" s="228" t="s">
        <v>39</v>
      </c>
      <c r="D107" s="228">
        <v>7.1220968988999998</v>
      </c>
      <c r="E107" s="228">
        <v>10.830387813</v>
      </c>
      <c r="F107" s="228">
        <v>6.9803481190000003</v>
      </c>
      <c r="G107" s="228">
        <v>2.4730753888999999</v>
      </c>
      <c r="H107" s="228">
        <v>3.0710290712999999</v>
      </c>
      <c r="I107" s="228">
        <v>-0.85072550189999996</v>
      </c>
      <c r="J107" s="228">
        <v>1.7621586945000001</v>
      </c>
      <c r="K107" s="228">
        <v>0.77421642599999996</v>
      </c>
      <c r="L107" s="228">
        <v>2.0174375415000001</v>
      </c>
      <c r="M107" s="228">
        <v>0.48863679910000002</v>
      </c>
      <c r="N107" s="228">
        <v>3.0052821266</v>
      </c>
      <c r="O107" s="228">
        <v>3.0712553455</v>
      </c>
      <c r="P107" s="228">
        <v>3.7879876428000001</v>
      </c>
      <c r="Q107" s="228">
        <v>2.8121484814</v>
      </c>
      <c r="R107" s="228">
        <v>2.6325534421999999</v>
      </c>
      <c r="S107" s="228">
        <v>1.2316725162</v>
      </c>
      <c r="T107" s="228">
        <v>0.24625354390000001</v>
      </c>
      <c r="U107" s="228">
        <v>-1.785800863</v>
      </c>
      <c r="V107" s="228">
        <v>-3.0836569473000002</v>
      </c>
      <c r="W107" s="228">
        <v>-3.7335732961999999</v>
      </c>
      <c r="X107" s="228">
        <v>-3.7749075551</v>
      </c>
      <c r="Y107" s="228">
        <v>-4.2487521825999996</v>
      </c>
      <c r="Z107" s="228">
        <v>-3.8047826473000002</v>
      </c>
      <c r="AA107" s="228">
        <v>-3.4753625799000001</v>
      </c>
      <c r="AB107" s="228">
        <v>-3.4112226128000001</v>
      </c>
      <c r="AC107" s="228">
        <v>-2.7574138883999999</v>
      </c>
      <c r="AD107" s="228">
        <v>-2.8075039275</v>
      </c>
      <c r="AE107" s="228">
        <v>-2.4432581753</v>
      </c>
      <c r="AF107" s="238">
        <v>40</v>
      </c>
    </row>
    <row r="108" spans="1:32" ht="11.1" customHeight="1">
      <c r="A108" s="270">
        <v>41</v>
      </c>
      <c r="B108" s="236" t="s">
        <v>511</v>
      </c>
      <c r="C108" s="228" t="s">
        <v>39</v>
      </c>
      <c r="D108" s="228">
        <v>-2.9628178944000001</v>
      </c>
      <c r="E108" s="228">
        <v>-7.9575596817000003</v>
      </c>
      <c r="F108" s="228">
        <v>-2.7220899636999998</v>
      </c>
      <c r="G108" s="228">
        <v>-6.4079858315999996</v>
      </c>
      <c r="H108" s="228">
        <v>0.1066574918</v>
      </c>
      <c r="I108" s="228">
        <v>4.9525708001000002</v>
      </c>
      <c r="J108" s="228">
        <v>10.9899466221</v>
      </c>
      <c r="K108" s="228">
        <v>13.23872186</v>
      </c>
      <c r="L108" s="228">
        <v>10.119854090700001</v>
      </c>
      <c r="M108" s="228">
        <v>6.4073443119000002</v>
      </c>
      <c r="N108" s="228">
        <v>5.2699457440000002</v>
      </c>
      <c r="O108" s="228">
        <v>3.8401419458000001</v>
      </c>
      <c r="P108" s="228">
        <v>2.6017087063000002</v>
      </c>
      <c r="Q108" s="228">
        <v>1.6633953884999999</v>
      </c>
      <c r="R108" s="228">
        <v>2.3050821015</v>
      </c>
      <c r="S108" s="228">
        <v>2.8936332444000001</v>
      </c>
      <c r="T108" s="228">
        <v>2.6899848086000002</v>
      </c>
      <c r="U108" s="228">
        <v>4.0501533466000001</v>
      </c>
      <c r="V108" s="228">
        <v>3.3133940181999999</v>
      </c>
      <c r="W108" s="228">
        <v>2.0524955525999999</v>
      </c>
      <c r="X108" s="228">
        <v>0.54534303569999998</v>
      </c>
      <c r="Y108" s="228">
        <v>-0.34863260369999999</v>
      </c>
      <c r="Z108" s="228">
        <v>5.4239739600000003E-2</v>
      </c>
      <c r="AA108" s="228">
        <v>-0.2514007788</v>
      </c>
      <c r="AB108" s="228">
        <v>-0.44511853340000002</v>
      </c>
      <c r="AC108" s="228">
        <v>-0.38285723719999998</v>
      </c>
      <c r="AD108" s="228">
        <v>-0.85915169039999995</v>
      </c>
      <c r="AE108" s="228">
        <v>-1.5715085822999999</v>
      </c>
      <c r="AF108" s="238">
        <v>41</v>
      </c>
    </row>
    <row r="109" spans="1:32" ht="11.1" customHeight="1">
      <c r="A109" s="270">
        <v>42</v>
      </c>
      <c r="B109" s="236" t="s">
        <v>512</v>
      </c>
      <c r="C109" s="228" t="s">
        <v>39</v>
      </c>
      <c r="D109" s="228">
        <v>46.291560102299997</v>
      </c>
      <c r="E109" s="228">
        <v>53.234265734300003</v>
      </c>
      <c r="F109" s="228">
        <v>41.4147176269</v>
      </c>
      <c r="G109" s="228">
        <v>20.6736587334</v>
      </c>
      <c r="H109" s="228">
        <v>24.954036436599999</v>
      </c>
      <c r="I109" s="228">
        <v>10.433386837900001</v>
      </c>
      <c r="J109" s="228">
        <v>-5.1235465115999999</v>
      </c>
      <c r="K109" s="228">
        <v>13.545257245</v>
      </c>
      <c r="L109" s="228">
        <v>10.445243984699999</v>
      </c>
      <c r="M109" s="228">
        <v>20.105873969299999</v>
      </c>
      <c r="N109" s="228">
        <v>18.647228343799998</v>
      </c>
      <c r="O109" s="228">
        <v>16.488069724199999</v>
      </c>
      <c r="P109" s="228">
        <v>22.0654973629</v>
      </c>
      <c r="Q109" s="228">
        <v>20.523512861699999</v>
      </c>
      <c r="R109" s="228">
        <v>19.233815498799999</v>
      </c>
      <c r="S109" s="228">
        <v>7.6740202076999999</v>
      </c>
      <c r="T109" s="228">
        <v>5.9711669588999996</v>
      </c>
      <c r="U109" s="228">
        <v>5.9135337194000002</v>
      </c>
      <c r="V109" s="228">
        <v>4.1021783781999996</v>
      </c>
      <c r="W109" s="228">
        <v>4.0044462971000003</v>
      </c>
      <c r="X109" s="228">
        <v>3.6988756721999998</v>
      </c>
      <c r="Y109" s="228">
        <v>3.4655052636999999</v>
      </c>
      <c r="Z109" s="228">
        <v>1.8392495862</v>
      </c>
      <c r="AA109" s="228">
        <v>3.2916666666999999</v>
      </c>
      <c r="AB109" s="228">
        <v>3.0719673161999999</v>
      </c>
      <c r="AC109" s="228">
        <v>3.8633370347999998</v>
      </c>
      <c r="AD109" s="228">
        <v>4.9588482674999996</v>
      </c>
      <c r="AE109" s="228">
        <v>5.5617184349000004</v>
      </c>
      <c r="AF109" s="238">
        <v>42</v>
      </c>
    </row>
    <row r="110" spans="1:32" ht="11.1" customHeight="1">
      <c r="A110" s="270">
        <v>43</v>
      </c>
      <c r="B110" s="236" t="s">
        <v>513</v>
      </c>
      <c r="C110" s="228" t="s">
        <v>39</v>
      </c>
      <c r="D110" s="228">
        <v>-1.1406844106</v>
      </c>
      <c r="E110" s="228">
        <v>3.8461538462</v>
      </c>
      <c r="F110" s="228">
        <v>-1.1111111111</v>
      </c>
      <c r="G110" s="228">
        <v>-22.4719101124</v>
      </c>
      <c r="H110" s="228">
        <v>15.9420289855</v>
      </c>
      <c r="I110" s="228">
        <v>4.5833333332999997</v>
      </c>
      <c r="J110" s="228">
        <v>1.593625498</v>
      </c>
      <c r="K110" s="228">
        <v>14.5098039216</v>
      </c>
      <c r="L110" s="228">
        <v>13.698630137</v>
      </c>
      <c r="M110" s="228">
        <v>16.265060241</v>
      </c>
      <c r="N110" s="228">
        <v>32.642487046600003</v>
      </c>
      <c r="O110" s="228">
        <v>11.1328125</v>
      </c>
      <c r="P110" s="228">
        <v>20.562390158199999</v>
      </c>
      <c r="Q110" s="228">
        <v>17.784256559799999</v>
      </c>
      <c r="R110" s="228">
        <v>18.069306930700002</v>
      </c>
      <c r="S110" s="228">
        <v>31.656184486400001</v>
      </c>
      <c r="T110" s="228">
        <v>19.665605095499998</v>
      </c>
      <c r="U110" s="228">
        <v>21.224218230200002</v>
      </c>
      <c r="V110" s="228">
        <v>21.240395170100001</v>
      </c>
      <c r="W110" s="228">
        <v>14.893617021300001</v>
      </c>
      <c r="X110" s="228">
        <v>14.4608879493</v>
      </c>
      <c r="Y110" s="228">
        <v>10.874704491699999</v>
      </c>
      <c r="Z110" s="228">
        <v>11.9177018634</v>
      </c>
      <c r="AA110" s="228">
        <v>11.0148067895</v>
      </c>
      <c r="AB110" s="228">
        <v>7.6837827854</v>
      </c>
      <c r="AC110" s="228">
        <v>9.5238095238000007</v>
      </c>
      <c r="AD110" s="228">
        <v>10.752688171999999</v>
      </c>
      <c r="AE110" s="228">
        <v>11.418347430100001</v>
      </c>
      <c r="AF110" s="238">
        <v>43</v>
      </c>
    </row>
    <row r="111" spans="1:32" s="169" customFormat="1" ht="18" customHeight="1">
      <c r="A111" s="269">
        <v>44</v>
      </c>
      <c r="B111" s="233" t="s">
        <v>572</v>
      </c>
      <c r="C111" s="229" t="s">
        <v>39</v>
      </c>
      <c r="D111" s="229">
        <v>-2.9097267808999998</v>
      </c>
      <c r="E111" s="229">
        <v>-3.6203484256</v>
      </c>
      <c r="F111" s="229">
        <v>-3.2415453785000001</v>
      </c>
      <c r="G111" s="229">
        <v>-4.0757806750999999</v>
      </c>
      <c r="H111" s="229">
        <v>-2.2399570135000002</v>
      </c>
      <c r="I111" s="229">
        <v>-3.5003286266</v>
      </c>
      <c r="J111" s="229">
        <v>0.73444893170000003</v>
      </c>
      <c r="K111" s="229">
        <v>1.6302006072999999</v>
      </c>
      <c r="L111" s="229">
        <v>1.1753882351</v>
      </c>
      <c r="M111" s="229">
        <v>-3.1577482844999998</v>
      </c>
      <c r="N111" s="229">
        <v>1.2305708343999999</v>
      </c>
      <c r="O111" s="229">
        <v>-1.4425148213000001</v>
      </c>
      <c r="P111" s="229">
        <v>1.167062373</v>
      </c>
      <c r="Q111" s="229">
        <v>-0.29128039680000001</v>
      </c>
      <c r="R111" s="229">
        <v>-1.0998684644000001</v>
      </c>
      <c r="S111" s="229">
        <v>1.2014530158000001</v>
      </c>
      <c r="T111" s="229">
        <v>-0.1714904729</v>
      </c>
      <c r="U111" s="229">
        <v>1.56477488E-2</v>
      </c>
      <c r="V111" s="229">
        <v>-0.16274513809999999</v>
      </c>
      <c r="W111" s="229">
        <v>-1.0121295429999999</v>
      </c>
      <c r="X111" s="229">
        <v>-1.5458570482</v>
      </c>
      <c r="Y111" s="229">
        <v>-2.4049406593999998</v>
      </c>
      <c r="Z111" s="229">
        <v>-2.0457981954000002</v>
      </c>
      <c r="AA111" s="229">
        <v>-1.3621538103999999</v>
      </c>
      <c r="AB111" s="229">
        <v>-1.1762448431000001</v>
      </c>
      <c r="AC111" s="229">
        <v>3.6850206599999998E-2</v>
      </c>
      <c r="AD111" s="229">
        <v>8.3534047000000007E-3</v>
      </c>
      <c r="AE111" s="229">
        <v>-2.9853000000000002E-3</v>
      </c>
      <c r="AF111" s="237">
        <v>44</v>
      </c>
    </row>
    <row r="112" spans="1:32" ht="11.1" customHeight="1">
      <c r="A112" s="270">
        <v>45</v>
      </c>
      <c r="B112" s="232" t="s">
        <v>313</v>
      </c>
      <c r="C112" s="228" t="s">
        <v>39</v>
      </c>
      <c r="D112" s="228">
        <v>-2.9056669723000002</v>
      </c>
      <c r="E112" s="228">
        <v>-4.3576352931000004</v>
      </c>
      <c r="F112" s="228">
        <v>-3.6984616812</v>
      </c>
      <c r="G112" s="228">
        <v>-3.7775903839999998</v>
      </c>
      <c r="H112" s="228">
        <v>-1.6267242387</v>
      </c>
      <c r="I112" s="228">
        <v>-2.9022560219</v>
      </c>
      <c r="J112" s="228">
        <v>1.7735381927</v>
      </c>
      <c r="K112" s="228">
        <v>2.5542765888000001</v>
      </c>
      <c r="L112" s="228">
        <v>1.5270456187999999</v>
      </c>
      <c r="M112" s="228">
        <v>-3.7711888865000001</v>
      </c>
      <c r="N112" s="228">
        <v>1.7415471977000001</v>
      </c>
      <c r="O112" s="228">
        <v>1.5326176064000001</v>
      </c>
      <c r="P112" s="228">
        <v>1.9906151579</v>
      </c>
      <c r="Q112" s="228">
        <v>-0.26976027940000002</v>
      </c>
      <c r="R112" s="228">
        <v>-1.0118227217</v>
      </c>
      <c r="S112" s="228">
        <v>1.3874203921999999</v>
      </c>
      <c r="T112" s="228">
        <v>0.51031878669999997</v>
      </c>
      <c r="U112" s="228">
        <v>0.51662107719999995</v>
      </c>
      <c r="V112" s="228">
        <v>0.80888621969999996</v>
      </c>
      <c r="W112" s="228">
        <v>-0.5101077396</v>
      </c>
      <c r="X112" s="228">
        <v>-1.0302791766999999</v>
      </c>
      <c r="Y112" s="228">
        <v>-2.1570194690000002</v>
      </c>
      <c r="Z112" s="228">
        <v>-1.689036464</v>
      </c>
      <c r="AA112" s="228">
        <v>-0.85102831469999995</v>
      </c>
      <c r="AB112" s="228">
        <v>-0.74044415829999999</v>
      </c>
      <c r="AC112" s="228">
        <v>0.61336786769999996</v>
      </c>
      <c r="AD112" s="228">
        <v>0.46951386760000002</v>
      </c>
      <c r="AE112" s="228">
        <v>0.44152148409999997</v>
      </c>
      <c r="AF112" s="238">
        <v>45</v>
      </c>
    </row>
    <row r="113" spans="1:42" ht="11.1" customHeight="1">
      <c r="A113" s="270">
        <v>46</v>
      </c>
      <c r="B113" s="232" t="s">
        <v>314</v>
      </c>
      <c r="C113" s="228" t="s">
        <v>39</v>
      </c>
      <c r="D113" s="228">
        <v>-2.9155005345</v>
      </c>
      <c r="E113" s="228">
        <v>-2.5716920983999998</v>
      </c>
      <c r="F113" s="228">
        <v>-2.6035779849999998</v>
      </c>
      <c r="G113" s="228">
        <v>-4.4874471961999998</v>
      </c>
      <c r="H113" s="228">
        <v>-3.0928473311000002</v>
      </c>
      <c r="I113" s="228">
        <v>-4.3447185376000004</v>
      </c>
      <c r="J113" s="228">
        <v>-0.75471383069999998</v>
      </c>
      <c r="K113" s="228">
        <v>0.27213116129999998</v>
      </c>
      <c r="L113" s="228">
        <v>0.64681208050000005</v>
      </c>
      <c r="M113" s="228">
        <v>-2.2276216752</v>
      </c>
      <c r="N113" s="228">
        <v>0.46803667570000002</v>
      </c>
      <c r="O113" s="228">
        <v>-5.9386070982000003</v>
      </c>
      <c r="P113" s="228">
        <v>-0.17636604750000001</v>
      </c>
      <c r="Q113" s="228">
        <v>-0.32714735639999998</v>
      </c>
      <c r="R113" s="228">
        <v>-1.2466962549</v>
      </c>
      <c r="S113" s="228">
        <v>0.89059049820000002</v>
      </c>
      <c r="T113" s="228">
        <v>-1.3168132573</v>
      </c>
      <c r="U113" s="228">
        <v>-0.84148303889999998</v>
      </c>
      <c r="V113" s="228">
        <v>-1.8479079673000001</v>
      </c>
      <c r="W113" s="228">
        <v>-1.9063862042999999</v>
      </c>
      <c r="X113" s="228">
        <v>-2.4682074002999999</v>
      </c>
      <c r="Y113" s="228">
        <v>-2.8528514024999998</v>
      </c>
      <c r="Z113" s="228">
        <v>-2.6934928055</v>
      </c>
      <c r="AA113" s="228">
        <v>-2.2842516320000001</v>
      </c>
      <c r="AB113" s="228">
        <v>-1.9673709128000001</v>
      </c>
      <c r="AC113" s="228">
        <v>-1.0121849972000001</v>
      </c>
      <c r="AD113" s="228">
        <v>-0.83751763319999994</v>
      </c>
      <c r="AE113" s="228">
        <v>-0.81666128189999998</v>
      </c>
      <c r="AF113" s="238">
        <v>46</v>
      </c>
    </row>
    <row r="114" spans="1:42" s="169" customFormat="1" ht="18" customHeight="1">
      <c r="A114" s="269">
        <v>47</v>
      </c>
      <c r="B114" s="233" t="s">
        <v>573</v>
      </c>
      <c r="C114" s="229" t="s">
        <v>39</v>
      </c>
      <c r="D114" s="229">
        <v>1.0653981803999999</v>
      </c>
      <c r="E114" s="229">
        <v>-2.7063403153999999</v>
      </c>
      <c r="F114" s="229">
        <v>-1.4272578922000001</v>
      </c>
      <c r="G114" s="229">
        <v>-4.7555421100000004</v>
      </c>
      <c r="H114" s="229">
        <v>2.7148642567999999</v>
      </c>
      <c r="I114" s="229">
        <v>-0.19413139090000001</v>
      </c>
      <c r="J114" s="229">
        <v>5.5323177554000003</v>
      </c>
      <c r="K114" s="229">
        <v>3.7123423967</v>
      </c>
      <c r="L114" s="229">
        <v>3.9624125186999999</v>
      </c>
      <c r="M114" s="229">
        <v>4.0057787291000002</v>
      </c>
      <c r="N114" s="229">
        <v>5.7023380968000001</v>
      </c>
      <c r="O114" s="229">
        <v>16.743494833</v>
      </c>
      <c r="P114" s="229">
        <v>7.3732039933999998</v>
      </c>
      <c r="Q114" s="229">
        <v>0.75963401450000001</v>
      </c>
      <c r="R114" s="229">
        <v>2.6098040604000001</v>
      </c>
      <c r="S114" s="229">
        <v>4.3547736345999999</v>
      </c>
      <c r="T114" s="229">
        <v>4.4859109431000004</v>
      </c>
      <c r="U114" s="229">
        <v>4.0425728739000002</v>
      </c>
      <c r="V114" s="229">
        <v>2.4408962432000001</v>
      </c>
      <c r="W114" s="229">
        <v>2.1584409888999998</v>
      </c>
      <c r="X114" s="229">
        <v>2.3435733728999999</v>
      </c>
      <c r="Y114" s="229">
        <v>0.45476293750000002</v>
      </c>
      <c r="Z114" s="229">
        <v>0.57241969790000002</v>
      </c>
      <c r="AA114" s="229">
        <v>0.72950873869999999</v>
      </c>
      <c r="AB114" s="229">
        <v>0.36537790329999997</v>
      </c>
      <c r="AC114" s="229">
        <v>1.8749165368</v>
      </c>
      <c r="AD114" s="229">
        <v>1.9602508349000001</v>
      </c>
      <c r="AE114" s="229">
        <v>2.0413968143000001</v>
      </c>
      <c r="AF114" s="237">
        <v>47</v>
      </c>
    </row>
    <row r="115" spans="1:42" ht="11.1" customHeight="1">
      <c r="A115" s="270">
        <v>48</v>
      </c>
      <c r="B115" s="232" t="s">
        <v>313</v>
      </c>
      <c r="C115" s="228" t="s">
        <v>39</v>
      </c>
      <c r="D115" s="228">
        <v>1.4702847709</v>
      </c>
      <c r="E115" s="228">
        <v>-2.9335502566999998</v>
      </c>
      <c r="F115" s="228">
        <v>-4.6406871988000002</v>
      </c>
      <c r="G115" s="228">
        <v>-8.2555201581999995</v>
      </c>
      <c r="H115" s="228">
        <v>6.7532778543000003</v>
      </c>
      <c r="I115" s="228">
        <v>-7.7673714318</v>
      </c>
      <c r="J115" s="228">
        <v>13.529125623300001</v>
      </c>
      <c r="K115" s="228">
        <v>3.8990948529999998</v>
      </c>
      <c r="L115" s="228">
        <v>4.0156709108999999</v>
      </c>
      <c r="M115" s="228">
        <v>5.9222916046999998</v>
      </c>
      <c r="N115" s="228">
        <v>11.224442053100001</v>
      </c>
      <c r="O115" s="228">
        <v>15.8842335521</v>
      </c>
      <c r="P115" s="228">
        <v>12.516335124099999</v>
      </c>
      <c r="Q115" s="228">
        <v>-1.5776229191</v>
      </c>
      <c r="R115" s="228">
        <v>4.3170419903999999</v>
      </c>
      <c r="S115" s="228">
        <v>5.3450226244000003</v>
      </c>
      <c r="T115" s="228">
        <v>8.6830723341000002</v>
      </c>
      <c r="U115" s="228">
        <v>7.8027225821000004</v>
      </c>
      <c r="V115" s="228">
        <v>4.7811807836</v>
      </c>
      <c r="W115" s="228">
        <v>3.8826931020000002</v>
      </c>
      <c r="X115" s="228">
        <v>5.9492140266</v>
      </c>
      <c r="Y115" s="228">
        <v>1.6512688574000001</v>
      </c>
      <c r="Z115" s="228">
        <v>2.1743115062</v>
      </c>
      <c r="AA115" s="228">
        <v>2.2432302516</v>
      </c>
      <c r="AB115" s="228">
        <v>1.8945446244999999</v>
      </c>
      <c r="AC115" s="228">
        <v>4.8710338004000002</v>
      </c>
      <c r="AD115" s="228">
        <v>4.2986881937000003</v>
      </c>
      <c r="AE115" s="228">
        <v>4.6208610384000002</v>
      </c>
      <c r="AF115" s="238">
        <v>48</v>
      </c>
    </row>
    <row r="116" spans="1:42" ht="11.1" customHeight="1">
      <c r="A116" s="270">
        <v>49</v>
      </c>
      <c r="B116" s="232" t="s">
        <v>314</v>
      </c>
      <c r="C116" s="228" t="s">
        <v>39</v>
      </c>
      <c r="D116" s="228">
        <v>0.98948610560000005</v>
      </c>
      <c r="E116" s="228">
        <v>-2.6635379753000001</v>
      </c>
      <c r="F116" s="228">
        <v>-0.82358381960000004</v>
      </c>
      <c r="G116" s="228">
        <v>-4.1233431224999997</v>
      </c>
      <c r="H116" s="228">
        <v>2.0168467238000001</v>
      </c>
      <c r="I116" s="228">
        <v>1.1756352386</v>
      </c>
      <c r="J116" s="228">
        <v>4.2137872955000004</v>
      </c>
      <c r="K116" s="228">
        <v>3.6787978488999999</v>
      </c>
      <c r="L116" s="228">
        <v>3.9528258994000001</v>
      </c>
      <c r="M116" s="228">
        <v>3.6605939426999998</v>
      </c>
      <c r="N116" s="228">
        <v>4.6860469121000001</v>
      </c>
      <c r="O116" s="228">
        <v>16.911510684900001</v>
      </c>
      <c r="P116" s="228">
        <v>6.3763772215000003</v>
      </c>
      <c r="Q116" s="228">
        <v>1.2387811927000001</v>
      </c>
      <c r="R116" s="228">
        <v>2.2695498790999999</v>
      </c>
      <c r="S116" s="228">
        <v>4.1534648405999999</v>
      </c>
      <c r="T116" s="228">
        <v>3.6229039658</v>
      </c>
      <c r="U116" s="228">
        <v>3.2316679787</v>
      </c>
      <c r="V116" s="228">
        <v>1.9138481650000001</v>
      </c>
      <c r="W116" s="228">
        <v>1.7592024798999999</v>
      </c>
      <c r="X116" s="228">
        <v>1.5143931305</v>
      </c>
      <c r="Y116" s="228">
        <v>0.17193909709999999</v>
      </c>
      <c r="Z116" s="228">
        <v>0.1902304631</v>
      </c>
      <c r="AA116" s="228">
        <v>0.36849403310000001</v>
      </c>
      <c r="AB116" s="228">
        <v>-1.6435563999999999E-3</v>
      </c>
      <c r="AC116" s="228">
        <v>1.1562512073</v>
      </c>
      <c r="AD116" s="228">
        <v>1.3912834726000001</v>
      </c>
      <c r="AE116" s="228">
        <v>1.4147171924999999</v>
      </c>
      <c r="AF116" s="238">
        <v>49</v>
      </c>
    </row>
    <row r="117" spans="1:42" s="193" customFormat="1" ht="7.5" customHeight="1">
      <c r="A117" s="171"/>
      <c r="B117" s="171"/>
      <c r="C117" s="200"/>
      <c r="D117" s="200"/>
      <c r="E117" s="200"/>
      <c r="F117" s="200"/>
      <c r="G117" s="200"/>
      <c r="H117" s="200"/>
      <c r="I117" s="200"/>
      <c r="J117" s="200"/>
      <c r="K117" s="200"/>
      <c r="L117" s="200"/>
      <c r="M117" s="200"/>
      <c r="N117" s="200"/>
      <c r="O117" s="200"/>
      <c r="P117" s="200"/>
      <c r="Q117" s="200"/>
      <c r="R117" s="200"/>
      <c r="S117" s="200"/>
      <c r="T117" s="200"/>
      <c r="U117" s="200"/>
      <c r="V117" s="200"/>
      <c r="W117" s="173"/>
    </row>
    <row r="118" spans="1:42" s="193" customFormat="1" ht="12.75" customHeight="1">
      <c r="A118" s="227" t="s">
        <v>574</v>
      </c>
      <c r="B118" s="171"/>
      <c r="C118" s="200"/>
      <c r="D118" s="200"/>
      <c r="E118" s="200"/>
      <c r="F118" s="200"/>
      <c r="G118" s="200"/>
      <c r="H118" s="200"/>
      <c r="I118" s="200"/>
      <c r="J118" s="200"/>
      <c r="K118" s="200"/>
      <c r="L118" s="200"/>
      <c r="M118" s="200"/>
      <c r="N118" s="200"/>
      <c r="O118" s="200"/>
      <c r="P118" s="200"/>
      <c r="Q118" s="200"/>
      <c r="R118" s="200"/>
      <c r="S118" s="200"/>
      <c r="T118" s="200"/>
      <c r="U118" s="200"/>
      <c r="V118" s="200"/>
      <c r="W118" s="173"/>
    </row>
    <row r="119" spans="1:42" s="75" customFormat="1" ht="14.25" customHeight="1">
      <c r="A119" s="315" t="s">
        <v>514</v>
      </c>
      <c r="B119" s="315"/>
      <c r="C119" s="315"/>
      <c r="D119" s="315"/>
      <c r="E119" s="315"/>
      <c r="F119" s="315"/>
      <c r="G119" s="315"/>
      <c r="H119" s="315"/>
      <c r="I119" s="315"/>
      <c r="J119" s="315"/>
      <c r="K119" s="315"/>
      <c r="L119" s="315"/>
      <c r="M119" s="315"/>
      <c r="N119" s="315"/>
      <c r="O119" s="315"/>
      <c r="P119" s="315"/>
      <c r="Q119" s="315"/>
      <c r="R119" s="315"/>
      <c r="S119" s="315"/>
      <c r="T119" s="315"/>
      <c r="U119" s="315"/>
      <c r="V119" s="316" t="s">
        <v>432</v>
      </c>
      <c r="W119" s="316" t="s">
        <v>431</v>
      </c>
      <c r="X119" s="316" t="s">
        <v>432</v>
      </c>
      <c r="Y119" s="316"/>
      <c r="Z119" s="316"/>
      <c r="AA119" s="316"/>
      <c r="AB119" s="316"/>
      <c r="AC119" s="316"/>
      <c r="AD119" s="316"/>
      <c r="AE119" s="316"/>
      <c r="AF119" s="316"/>
    </row>
    <row r="120" spans="1:42" ht="7.5" customHeight="1">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47"/>
      <c r="X120" s="197"/>
      <c r="Y120" s="197"/>
      <c r="Z120" s="197"/>
      <c r="AA120" s="197"/>
      <c r="AB120" s="197"/>
      <c r="AC120" s="197"/>
      <c r="AD120" s="197"/>
      <c r="AE120" s="197"/>
    </row>
    <row r="121" spans="1:42" ht="33.6" customHeight="1">
      <c r="A121" s="137" t="s">
        <v>436</v>
      </c>
      <c r="B121" s="138" t="s">
        <v>312</v>
      </c>
      <c r="C121" s="189">
        <v>36341</v>
      </c>
      <c r="D121" s="190">
        <v>36707</v>
      </c>
      <c r="E121" s="190">
        <v>37072</v>
      </c>
      <c r="F121" s="190">
        <v>37437</v>
      </c>
      <c r="G121" s="190">
        <v>37802</v>
      </c>
      <c r="H121" s="190">
        <v>38168</v>
      </c>
      <c r="I121" s="190">
        <v>38533</v>
      </c>
      <c r="J121" s="190">
        <v>38898</v>
      </c>
      <c r="K121" s="190">
        <v>39263</v>
      </c>
      <c r="L121" s="190">
        <v>39629</v>
      </c>
      <c r="M121" s="190">
        <v>39994</v>
      </c>
      <c r="N121" s="190">
        <v>40359</v>
      </c>
      <c r="O121" s="190">
        <v>40724</v>
      </c>
      <c r="P121" s="190">
        <v>41090</v>
      </c>
      <c r="Q121" s="192">
        <v>41455</v>
      </c>
      <c r="R121" s="190">
        <v>41820</v>
      </c>
      <c r="S121" s="190">
        <v>42185</v>
      </c>
      <c r="T121" s="190">
        <v>42551</v>
      </c>
      <c r="U121" s="191">
        <v>42916</v>
      </c>
      <c r="V121" s="192">
        <v>43281</v>
      </c>
      <c r="W121" s="190">
        <v>43646</v>
      </c>
      <c r="X121" s="190">
        <v>43921</v>
      </c>
      <c r="Y121" s="190">
        <v>44012</v>
      </c>
      <c r="Z121" s="190">
        <v>44104</v>
      </c>
      <c r="AA121" s="190">
        <v>44196</v>
      </c>
      <c r="AB121" s="190">
        <v>44286</v>
      </c>
      <c r="AC121" s="190">
        <v>44377</v>
      </c>
      <c r="AD121" s="190">
        <v>44469</v>
      </c>
      <c r="AE121" s="190">
        <v>44561</v>
      </c>
      <c r="AF121" s="139" t="s">
        <v>436</v>
      </c>
    </row>
    <row r="122" spans="1:42" s="147" customFormat="1" ht="7.5" customHeight="1">
      <c r="A122" s="198"/>
      <c r="B122" s="196"/>
      <c r="AF122" s="198"/>
    </row>
    <row r="123" spans="1:42" s="198" customFormat="1" ht="16.350000000000001" customHeight="1">
      <c r="A123" s="319" t="s">
        <v>515</v>
      </c>
      <c r="B123" s="319"/>
      <c r="C123" s="319"/>
      <c r="D123" s="319"/>
      <c r="E123" s="319"/>
      <c r="F123" s="319"/>
      <c r="G123" s="319"/>
      <c r="H123" s="319"/>
      <c r="I123" s="319"/>
      <c r="J123" s="319"/>
      <c r="K123" s="319"/>
      <c r="L123" s="319"/>
      <c r="M123" s="319"/>
      <c r="N123" s="319"/>
      <c r="O123" s="319"/>
      <c r="P123" s="319"/>
      <c r="Q123" s="319"/>
      <c r="R123" s="319"/>
      <c r="S123" s="319"/>
      <c r="T123" s="319"/>
      <c r="U123" s="319"/>
      <c r="V123" s="319" t="s">
        <v>515</v>
      </c>
      <c r="W123" s="319"/>
      <c r="X123" s="319"/>
      <c r="Y123" s="319"/>
      <c r="Z123" s="319"/>
      <c r="AA123" s="319"/>
      <c r="AB123" s="319"/>
      <c r="AC123" s="319"/>
      <c r="AD123" s="319"/>
      <c r="AE123" s="319"/>
      <c r="AF123" s="319"/>
      <c r="AG123" s="172"/>
      <c r="AH123" s="172"/>
      <c r="AI123" s="172"/>
      <c r="AJ123" s="172"/>
      <c r="AK123" s="172"/>
      <c r="AL123" s="172"/>
      <c r="AM123" s="172"/>
      <c r="AN123" s="172"/>
      <c r="AO123" s="172"/>
      <c r="AP123" s="172"/>
    </row>
    <row r="124" spans="1:42" s="169" customFormat="1" ht="11.1" customHeight="1">
      <c r="A124" s="269">
        <v>1</v>
      </c>
      <c r="B124" s="205" t="s">
        <v>259</v>
      </c>
      <c r="C124" s="268">
        <f t="shared" ref="C124:AE125" si="0">C6/C$6*100</f>
        <v>100</v>
      </c>
      <c r="D124" s="268">
        <f t="shared" si="0"/>
        <v>100</v>
      </c>
      <c r="E124" s="268">
        <f t="shared" si="0"/>
        <v>100</v>
      </c>
      <c r="F124" s="268">
        <f t="shared" si="0"/>
        <v>100</v>
      </c>
      <c r="G124" s="268">
        <f t="shared" si="0"/>
        <v>100</v>
      </c>
      <c r="H124" s="268">
        <f t="shared" si="0"/>
        <v>100</v>
      </c>
      <c r="I124" s="268">
        <f t="shared" si="0"/>
        <v>100</v>
      </c>
      <c r="J124" s="268">
        <f t="shared" si="0"/>
        <v>100</v>
      </c>
      <c r="K124" s="268">
        <f t="shared" si="0"/>
        <v>100</v>
      </c>
      <c r="L124" s="268">
        <f t="shared" si="0"/>
        <v>100</v>
      </c>
      <c r="M124" s="268">
        <f t="shared" si="0"/>
        <v>100</v>
      </c>
      <c r="N124" s="268">
        <f t="shared" si="0"/>
        <v>100</v>
      </c>
      <c r="O124" s="268">
        <f t="shared" si="0"/>
        <v>100</v>
      </c>
      <c r="P124" s="268">
        <f t="shared" si="0"/>
        <v>100</v>
      </c>
      <c r="Q124" s="268">
        <f t="shared" si="0"/>
        <v>100</v>
      </c>
      <c r="R124" s="268">
        <f t="shared" si="0"/>
        <v>100</v>
      </c>
      <c r="S124" s="268">
        <f t="shared" si="0"/>
        <v>100</v>
      </c>
      <c r="T124" s="268">
        <f t="shared" si="0"/>
        <v>100</v>
      </c>
      <c r="U124" s="268">
        <f t="shared" si="0"/>
        <v>100</v>
      </c>
      <c r="V124" s="268">
        <f t="shared" si="0"/>
        <v>100</v>
      </c>
      <c r="W124" s="268">
        <f t="shared" si="0"/>
        <v>100</v>
      </c>
      <c r="X124" s="268">
        <f t="shared" si="0"/>
        <v>100</v>
      </c>
      <c r="Y124" s="268">
        <f t="shared" si="0"/>
        <v>100</v>
      </c>
      <c r="Z124" s="268">
        <f t="shared" si="0"/>
        <v>100</v>
      </c>
      <c r="AA124" s="268">
        <f t="shared" si="0"/>
        <v>100</v>
      </c>
      <c r="AB124" s="268">
        <f t="shared" si="0"/>
        <v>100</v>
      </c>
      <c r="AC124" s="268">
        <f t="shared" si="0"/>
        <v>100</v>
      </c>
      <c r="AD124" s="268">
        <f t="shared" si="0"/>
        <v>100</v>
      </c>
      <c r="AE124" s="268">
        <f t="shared" si="0"/>
        <v>100</v>
      </c>
      <c r="AF124" s="237">
        <v>1</v>
      </c>
    </row>
    <row r="125" spans="1:42" ht="11.1" customHeight="1">
      <c r="A125" s="270">
        <v>2</v>
      </c>
      <c r="B125" s="232" t="s">
        <v>35</v>
      </c>
      <c r="C125" s="228">
        <f t="shared" si="0"/>
        <v>52.471850705006773</v>
      </c>
      <c r="D125" s="228">
        <f t="shared" si="0"/>
        <v>52.291299986293083</v>
      </c>
      <c r="E125" s="228">
        <f t="shared" si="0"/>
        <v>51.878165959701739</v>
      </c>
      <c r="F125" s="228">
        <f t="shared" si="0"/>
        <v>51.489126347334022</v>
      </c>
      <c r="G125" s="228">
        <f t="shared" si="0"/>
        <v>51.600674648934671</v>
      </c>
      <c r="H125" s="228">
        <f t="shared" si="0"/>
        <v>51.708265111155448</v>
      </c>
      <c r="I125" s="228">
        <f t="shared" si="0"/>
        <v>51.630644294433303</v>
      </c>
      <c r="J125" s="228">
        <f t="shared" si="0"/>
        <v>52.011121845472331</v>
      </c>
      <c r="K125" s="228">
        <f t="shared" si="0"/>
        <v>52.328029455617454</v>
      </c>
      <c r="L125" s="228">
        <f t="shared" si="0"/>
        <v>52.324661087194848</v>
      </c>
      <c r="M125" s="228">
        <f t="shared" si="0"/>
        <v>51.591114597291678</v>
      </c>
      <c r="N125" s="228">
        <f t="shared" si="0"/>
        <v>51.696328512727462</v>
      </c>
      <c r="O125" s="228">
        <f t="shared" si="0"/>
        <v>51.810348103048668</v>
      </c>
      <c r="P125" s="228">
        <f t="shared" si="0"/>
        <v>51.785785829771669</v>
      </c>
      <c r="Q125" s="228">
        <f t="shared" si="0"/>
        <v>51.618491956957349</v>
      </c>
      <c r="R125" s="228">
        <f t="shared" si="0"/>
        <v>51.533874881424488</v>
      </c>
      <c r="S125" s="228">
        <f t="shared" si="0"/>
        <v>51.273378128426742</v>
      </c>
      <c r="T125" s="228">
        <f t="shared" si="0"/>
        <v>51.365894300591272</v>
      </c>
      <c r="U125" s="228">
        <f t="shared" si="0"/>
        <v>51.421554442404407</v>
      </c>
      <c r="V125" s="228">
        <f t="shared" si="0"/>
        <v>51.757162336365226</v>
      </c>
      <c r="W125" s="228">
        <f t="shared" si="0"/>
        <v>51.795668327596701</v>
      </c>
      <c r="X125" s="228">
        <f t="shared" si="0"/>
        <v>51.70709074219053</v>
      </c>
      <c r="Y125" s="228">
        <f t="shared" si="0"/>
        <v>51.713477079757673</v>
      </c>
      <c r="Z125" s="228">
        <f t="shared" si="0"/>
        <v>51.896771942504316</v>
      </c>
      <c r="AA125" s="228">
        <f t="shared" si="0"/>
        <v>51.748233345071348</v>
      </c>
      <c r="AB125" s="228">
        <f t="shared" si="0"/>
        <v>51.852234499615726</v>
      </c>
      <c r="AC125" s="228">
        <f t="shared" si="0"/>
        <v>51.974173356509155</v>
      </c>
      <c r="AD125" s="228">
        <f t="shared" si="0"/>
        <v>52.060321433439483</v>
      </c>
      <c r="AE125" s="228">
        <f t="shared" si="0"/>
        <v>51.908300887712201</v>
      </c>
      <c r="AF125" s="238">
        <v>2</v>
      </c>
    </row>
    <row r="126" spans="1:42" ht="11.1" customHeight="1">
      <c r="A126" s="270">
        <v>3</v>
      </c>
      <c r="B126" s="232" t="s">
        <v>36</v>
      </c>
      <c r="C126" s="228">
        <f t="shared" ref="C126:AE126" si="1">C8/C$6*100</f>
        <v>47.528149294993234</v>
      </c>
      <c r="D126" s="228">
        <f t="shared" si="1"/>
        <v>47.708700013706924</v>
      </c>
      <c r="E126" s="228">
        <f t="shared" si="1"/>
        <v>48.121834040298253</v>
      </c>
      <c r="F126" s="228">
        <f t="shared" si="1"/>
        <v>48.510873652665978</v>
      </c>
      <c r="G126" s="228">
        <f t="shared" si="1"/>
        <v>48.399325351065322</v>
      </c>
      <c r="H126" s="228">
        <f t="shared" si="1"/>
        <v>48.291734888844545</v>
      </c>
      <c r="I126" s="228">
        <f t="shared" si="1"/>
        <v>48.369355705566704</v>
      </c>
      <c r="J126" s="228">
        <f t="shared" si="1"/>
        <v>47.988878154527676</v>
      </c>
      <c r="K126" s="228">
        <f t="shared" si="1"/>
        <v>47.671970544382539</v>
      </c>
      <c r="L126" s="228">
        <f t="shared" si="1"/>
        <v>47.675338912805152</v>
      </c>
      <c r="M126" s="228">
        <f t="shared" si="1"/>
        <v>48.408885402708329</v>
      </c>
      <c r="N126" s="228">
        <f t="shared" si="1"/>
        <v>48.303671487272531</v>
      </c>
      <c r="O126" s="228">
        <f t="shared" si="1"/>
        <v>48.189651896951332</v>
      </c>
      <c r="P126" s="228">
        <f t="shared" si="1"/>
        <v>48.214214170228331</v>
      </c>
      <c r="Q126" s="228">
        <f t="shared" si="1"/>
        <v>48.381508043042651</v>
      </c>
      <c r="R126" s="228">
        <f t="shared" si="1"/>
        <v>48.466125118575512</v>
      </c>
      <c r="S126" s="228">
        <f t="shared" si="1"/>
        <v>48.726621871573265</v>
      </c>
      <c r="T126" s="228">
        <f t="shared" si="1"/>
        <v>48.634105699408721</v>
      </c>
      <c r="U126" s="228">
        <f t="shared" si="1"/>
        <v>48.578445557595593</v>
      </c>
      <c r="V126" s="228">
        <f t="shared" si="1"/>
        <v>48.242837663634774</v>
      </c>
      <c r="W126" s="228">
        <f t="shared" si="1"/>
        <v>48.204331672403292</v>
      </c>
      <c r="X126" s="228">
        <f t="shared" si="1"/>
        <v>48.29290925780947</v>
      </c>
      <c r="Y126" s="228">
        <f t="shared" si="1"/>
        <v>48.286522920242334</v>
      </c>
      <c r="Z126" s="228">
        <f t="shared" si="1"/>
        <v>48.103228057495684</v>
      </c>
      <c r="AA126" s="228">
        <f t="shared" si="1"/>
        <v>48.251766654928652</v>
      </c>
      <c r="AB126" s="228">
        <f t="shared" si="1"/>
        <v>48.147765500384281</v>
      </c>
      <c r="AC126" s="228">
        <f t="shared" si="1"/>
        <v>48.025826643490845</v>
      </c>
      <c r="AD126" s="228">
        <f t="shared" si="1"/>
        <v>47.939678566560509</v>
      </c>
      <c r="AE126" s="228">
        <f t="shared" si="1"/>
        <v>48.091699112287806</v>
      </c>
      <c r="AF126" s="238">
        <v>3</v>
      </c>
    </row>
    <row r="127" spans="1:42" ht="18" customHeight="1">
      <c r="A127" s="270">
        <v>4</v>
      </c>
      <c r="B127" s="232" t="s">
        <v>37</v>
      </c>
      <c r="C127" s="228">
        <f t="shared" ref="C127:AE127" si="2">C9/C$6*100</f>
        <v>6.2453617975716567</v>
      </c>
      <c r="D127" s="228">
        <f t="shared" si="2"/>
        <v>6.4546258434912129</v>
      </c>
      <c r="E127" s="228">
        <f t="shared" si="2"/>
        <v>6.3628098779198412</v>
      </c>
      <c r="F127" s="228">
        <f t="shared" si="2"/>
        <v>6.330095381104436</v>
      </c>
      <c r="G127" s="228">
        <f t="shared" si="2"/>
        <v>6.5290605567470283</v>
      </c>
      <c r="H127" s="228">
        <f t="shared" si="2"/>
        <v>6.3231366803429934</v>
      </c>
      <c r="I127" s="228">
        <f t="shared" si="2"/>
        <v>6.5121658164054921</v>
      </c>
      <c r="J127" s="228">
        <f t="shared" si="2"/>
        <v>6.3817548509071145</v>
      </c>
      <c r="K127" s="228">
        <f t="shared" si="2"/>
        <v>6.0982587859207804</v>
      </c>
      <c r="L127" s="228">
        <f t="shared" si="2"/>
        <v>5.8972165031150565</v>
      </c>
      <c r="M127" s="228">
        <f t="shared" si="2"/>
        <v>5.4678563257835737</v>
      </c>
      <c r="N127" s="228">
        <f t="shared" si="2"/>
        <v>4.7702652222637285</v>
      </c>
      <c r="O127" s="228">
        <f t="shared" si="2"/>
        <v>4.1277377952993177</v>
      </c>
      <c r="P127" s="228">
        <f t="shared" si="2"/>
        <v>3.7625896770141223</v>
      </c>
      <c r="Q127" s="228">
        <f t="shared" si="2"/>
        <v>3.4723774358126311</v>
      </c>
      <c r="R127" s="228">
        <f t="shared" si="2"/>
        <v>3.3087361065300267</v>
      </c>
      <c r="S127" s="228">
        <f t="shared" si="2"/>
        <v>3.1675439957867848</v>
      </c>
      <c r="T127" s="228">
        <f t="shared" si="2"/>
        <v>2.9813591004370004</v>
      </c>
      <c r="U127" s="228">
        <f t="shared" si="2"/>
        <v>2.9699598866448471</v>
      </c>
      <c r="V127" s="228">
        <f t="shared" si="2"/>
        <v>2.9916115272330694</v>
      </c>
      <c r="W127" s="228">
        <f t="shared" si="2"/>
        <v>3.1643823701181706</v>
      </c>
      <c r="X127" s="228">
        <f t="shared" si="2"/>
        <v>3.5493730662351211</v>
      </c>
      <c r="Y127" s="228">
        <f t="shared" si="2"/>
        <v>3.485680294918863</v>
      </c>
      <c r="Z127" s="228">
        <f t="shared" si="2"/>
        <v>3.9481865930628848</v>
      </c>
      <c r="AA127" s="228">
        <f t="shared" si="2"/>
        <v>3.9199124786804629</v>
      </c>
      <c r="AB127" s="228">
        <f t="shared" si="2"/>
        <v>3.6003981403318672</v>
      </c>
      <c r="AC127" s="228">
        <f t="shared" si="2"/>
        <v>3.4207366697143549</v>
      </c>
      <c r="AD127" s="228">
        <f t="shared" si="2"/>
        <v>4.0342746682197248</v>
      </c>
      <c r="AE127" s="228">
        <f t="shared" si="2"/>
        <v>3.9938950319264914</v>
      </c>
      <c r="AF127" s="238">
        <v>4</v>
      </c>
    </row>
    <row r="128" spans="1:42" ht="18" customHeight="1">
      <c r="A128" s="270">
        <v>5</v>
      </c>
      <c r="B128" s="232" t="s">
        <v>500</v>
      </c>
      <c r="C128" s="228">
        <f t="shared" ref="C128:AE128" si="3">C10/C$6*100</f>
        <v>99.456100377220707</v>
      </c>
      <c r="D128" s="228">
        <f t="shared" si="3"/>
        <v>99.441291313329316</v>
      </c>
      <c r="E128" s="228">
        <f t="shared" si="3"/>
        <v>99.405044439589034</v>
      </c>
      <c r="F128" s="228">
        <f t="shared" si="3"/>
        <v>99.380623718247762</v>
      </c>
      <c r="G128" s="228">
        <f t="shared" si="3"/>
        <v>99.377620192048624</v>
      </c>
      <c r="H128" s="228">
        <f t="shared" si="3"/>
        <v>99.29477174385454</v>
      </c>
      <c r="I128" s="228">
        <f t="shared" si="3"/>
        <v>99.228996485462091</v>
      </c>
      <c r="J128" s="228">
        <f t="shared" si="3"/>
        <v>99.199543150514984</v>
      </c>
      <c r="K128" s="228">
        <f t="shared" si="3"/>
        <v>99.165070791612919</v>
      </c>
      <c r="L128" s="228">
        <f t="shared" si="3"/>
        <v>99.139415492392843</v>
      </c>
      <c r="M128" s="228">
        <f t="shared" si="3"/>
        <v>99.074119467050153</v>
      </c>
      <c r="N128" s="228">
        <f t="shared" si="3"/>
        <v>98.997011580127008</v>
      </c>
      <c r="O128" s="228">
        <f t="shared" si="3"/>
        <v>98.813234440570668</v>
      </c>
      <c r="P128" s="228">
        <f t="shared" si="3"/>
        <v>98.532728313703799</v>
      </c>
      <c r="Q128" s="228">
        <f t="shared" si="3"/>
        <v>98.300308905549315</v>
      </c>
      <c r="R128" s="228">
        <f t="shared" si="3"/>
        <v>97.910258475432173</v>
      </c>
      <c r="S128" s="228">
        <f t="shared" si="3"/>
        <v>97.376281328791066</v>
      </c>
      <c r="T128" s="228">
        <f t="shared" si="3"/>
        <v>96.761255566493517</v>
      </c>
      <c r="U128" s="228">
        <f t="shared" si="3"/>
        <v>96.019348207871005</v>
      </c>
      <c r="V128" s="228">
        <f t="shared" si="3"/>
        <v>95.045825801160561</v>
      </c>
      <c r="W128" s="228">
        <f t="shared" si="3"/>
        <v>94.477179815350965</v>
      </c>
      <c r="X128" s="228">
        <f t="shared" si="3"/>
        <v>94.184010625232929</v>
      </c>
      <c r="Y128" s="228">
        <f t="shared" si="3"/>
        <v>94.178029858135332</v>
      </c>
      <c r="Z128" s="228">
        <f t="shared" si="3"/>
        <v>93.778528215129057</v>
      </c>
      <c r="AA128" s="228">
        <f t="shared" si="3"/>
        <v>93.785284538276173</v>
      </c>
      <c r="AB128" s="228">
        <f t="shared" si="3"/>
        <v>93.554914387229275</v>
      </c>
      <c r="AC128" s="228">
        <f t="shared" si="3"/>
        <v>93.301826603301549</v>
      </c>
      <c r="AD128" s="228">
        <f t="shared" si="3"/>
        <v>93.049652420663932</v>
      </c>
      <c r="AE128" s="228">
        <f t="shared" si="3"/>
        <v>93.048434823236263</v>
      </c>
      <c r="AF128" s="238">
        <v>5</v>
      </c>
    </row>
    <row r="129" spans="1:32" ht="11.1" customHeight="1">
      <c r="A129" s="270">
        <v>6</v>
      </c>
      <c r="B129" s="232" t="s">
        <v>391</v>
      </c>
      <c r="C129" s="228">
        <f t="shared" ref="C129:AE129" si="4">C11/C$6*100</f>
        <v>0.54389962277929382</v>
      </c>
      <c r="D129" s="228">
        <f t="shared" si="4"/>
        <v>0.55870868667068574</v>
      </c>
      <c r="E129" s="228">
        <f t="shared" si="4"/>
        <v>0.59495556041096886</v>
      </c>
      <c r="F129" s="228">
        <f t="shared" si="4"/>
        <v>0.61937628175224169</v>
      </c>
      <c r="G129" s="228">
        <f t="shared" si="4"/>
        <v>0.6223798079513736</v>
      </c>
      <c r="H129" s="228">
        <f t="shared" si="4"/>
        <v>0.70522825614546292</v>
      </c>
      <c r="I129" s="228">
        <f t="shared" si="4"/>
        <v>0.77100351453791849</v>
      </c>
      <c r="J129" s="228">
        <f t="shared" si="4"/>
        <v>0.80045684948500484</v>
      </c>
      <c r="K129" s="228">
        <f t="shared" si="4"/>
        <v>0.83492920838707652</v>
      </c>
      <c r="L129" s="228">
        <f t="shared" si="4"/>
        <v>0.86058450760715521</v>
      </c>
      <c r="M129" s="228">
        <f t="shared" si="4"/>
        <v>0.92411020688302781</v>
      </c>
      <c r="N129" s="228">
        <f t="shared" si="4"/>
        <v>1.0023213618656279</v>
      </c>
      <c r="O129" s="228">
        <f t="shared" si="4"/>
        <v>1.1863725039338304</v>
      </c>
      <c r="P129" s="228">
        <f t="shared" si="4"/>
        <v>1.4671424454183462</v>
      </c>
      <c r="Q129" s="228">
        <f t="shared" si="4"/>
        <v>1.6982699480506391</v>
      </c>
      <c r="R129" s="228">
        <f t="shared" si="4"/>
        <v>2.0894858361395139</v>
      </c>
      <c r="S129" s="228">
        <f t="shared" si="4"/>
        <v>2.623464250004452</v>
      </c>
      <c r="T129" s="228">
        <f t="shared" si="4"/>
        <v>3.2381142049730074</v>
      </c>
      <c r="U129" s="228">
        <f t="shared" si="4"/>
        <v>3.9801528698012296</v>
      </c>
      <c r="V129" s="228">
        <f t="shared" si="4"/>
        <v>4.9535538414391294</v>
      </c>
      <c r="W129" s="228">
        <f t="shared" si="4"/>
        <v>5.5224474073337717</v>
      </c>
      <c r="X129" s="228">
        <f t="shared" si="4"/>
        <v>5.815864313174238</v>
      </c>
      <c r="Y129" s="228">
        <f t="shared" si="4"/>
        <v>5.821843849100353</v>
      </c>
      <c r="Z129" s="228">
        <f t="shared" si="4"/>
        <v>6.2213471735026387</v>
      </c>
      <c r="AA129" s="228">
        <f t="shared" si="4"/>
        <v>6.2144648279336367</v>
      </c>
      <c r="AB129" s="228">
        <f t="shared" si="4"/>
        <v>6.4447076314430074</v>
      </c>
      <c r="AC129" s="228">
        <f t="shared" si="4"/>
        <v>6.6976710305539093</v>
      </c>
      <c r="AD129" s="228">
        <f t="shared" si="4"/>
        <v>6.9499758367306468</v>
      </c>
      <c r="AE129" s="228">
        <f t="shared" si="4"/>
        <v>6.9510668120230488</v>
      </c>
      <c r="AF129" s="238">
        <v>6</v>
      </c>
    </row>
    <row r="130" spans="1:32" ht="11.1" customHeight="1">
      <c r="A130" s="270">
        <v>7</v>
      </c>
      <c r="B130" s="236" t="s">
        <v>499</v>
      </c>
      <c r="C130" s="228">
        <f t="shared" ref="C130:AE130" si="5">C12/C$6*100</f>
        <v>0.23780789958484386</v>
      </c>
      <c r="D130" s="228">
        <f t="shared" si="5"/>
        <v>0.22949996421644323</v>
      </c>
      <c r="E130" s="228">
        <f t="shared" si="5"/>
        <v>0.2390872492660373</v>
      </c>
      <c r="F130" s="228">
        <f t="shared" si="5"/>
        <v>0.25521972803268878</v>
      </c>
      <c r="G130" s="228">
        <f t="shared" si="5"/>
        <v>0.24571878132106179</v>
      </c>
      <c r="H130" s="228">
        <f t="shared" si="5"/>
        <v>0.26979080961843871</v>
      </c>
      <c r="I130" s="228">
        <f t="shared" si="5"/>
        <v>0.29306575196760659</v>
      </c>
      <c r="J130" s="228">
        <f t="shared" si="5"/>
        <v>0.30729226585424335</v>
      </c>
      <c r="K130" s="228">
        <f t="shared" si="5"/>
        <v>0.3088001239549793</v>
      </c>
      <c r="L130" s="228">
        <f t="shared" si="5"/>
        <v>0.32340436910077808</v>
      </c>
      <c r="M130" s="228">
        <f t="shared" si="5"/>
        <v>0.36005708620670868</v>
      </c>
      <c r="N130" s="228">
        <f t="shared" si="5"/>
        <v>0.40223597844068515</v>
      </c>
      <c r="O130" s="228">
        <f t="shared" si="5"/>
        <v>0.51359251412706963</v>
      </c>
      <c r="P130" s="228">
        <f t="shared" si="5"/>
        <v>0.74533214259404534</v>
      </c>
      <c r="Q130" s="228">
        <f t="shared" si="5"/>
        <v>0.93459755071877704</v>
      </c>
      <c r="R130" s="228">
        <f t="shared" si="5"/>
        <v>1.2795927394713897</v>
      </c>
      <c r="S130" s="228">
        <f t="shared" si="5"/>
        <v>1.697371065694099</v>
      </c>
      <c r="T130" s="228">
        <f t="shared" si="5"/>
        <v>2.1290380317710809</v>
      </c>
      <c r="U130" s="228">
        <f t="shared" si="5"/>
        <v>2.567953221042548</v>
      </c>
      <c r="V130" s="228">
        <f t="shared" si="5"/>
        <v>3.0877669242804164</v>
      </c>
      <c r="W130" s="228">
        <f t="shared" si="5"/>
        <v>3.3389664127638956</v>
      </c>
      <c r="X130" s="228">
        <f t="shared" si="5"/>
        <v>3.4086787742963405</v>
      </c>
      <c r="Y130" s="228">
        <f t="shared" si="5"/>
        <v>3.4178610804851157</v>
      </c>
      <c r="Z130" s="228">
        <f t="shared" si="5"/>
        <v>3.6417672384251616</v>
      </c>
      <c r="AA130" s="228">
        <f t="shared" si="5"/>
        <v>3.5657669331321578</v>
      </c>
      <c r="AB130" s="228">
        <f t="shared" si="5"/>
        <v>3.7354634681046757</v>
      </c>
      <c r="AC130" s="228">
        <f t="shared" si="5"/>
        <v>3.8919561132936127</v>
      </c>
      <c r="AD130" s="228">
        <f t="shared" si="5"/>
        <v>4.0314246415781714</v>
      </c>
      <c r="AE130" s="228">
        <f t="shared" si="5"/>
        <v>3.9034418314904222</v>
      </c>
      <c r="AF130" s="238">
        <v>7</v>
      </c>
    </row>
    <row r="131" spans="1:32" ht="11.1" customHeight="1">
      <c r="A131" s="270"/>
      <c r="B131" s="232"/>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38"/>
    </row>
    <row r="132" spans="1:32" s="169" customFormat="1" ht="11.1" customHeight="1">
      <c r="A132" s="269"/>
      <c r="B132" s="205" t="s">
        <v>501</v>
      </c>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37"/>
    </row>
    <row r="133" spans="1:32" ht="11.1" customHeight="1">
      <c r="A133" s="270"/>
      <c r="B133" s="204" t="s">
        <v>502</v>
      </c>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38"/>
    </row>
    <row r="134" spans="1:32" ht="11.1" customHeight="1">
      <c r="A134" s="270">
        <v>8</v>
      </c>
      <c r="B134" s="232" t="s">
        <v>255</v>
      </c>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38">
        <v>8</v>
      </c>
    </row>
    <row r="135" spans="1:32" ht="11.1" customHeight="1">
      <c r="A135" s="270">
        <v>9</v>
      </c>
      <c r="B135" s="236" t="s">
        <v>503</v>
      </c>
      <c r="C135" s="228">
        <f t="shared" ref="C135:AE135" si="6">C17/C$6*100</f>
        <v>5.4934098997318435</v>
      </c>
      <c r="D135" s="228">
        <f t="shared" si="6"/>
        <v>5.3818469409910952</v>
      </c>
      <c r="E135" s="228">
        <f t="shared" si="6"/>
        <v>5.2000221005020331</v>
      </c>
      <c r="F135" s="228">
        <f t="shared" si="6"/>
        <v>5.0138077103495151</v>
      </c>
      <c r="G135" s="228">
        <f t="shared" si="6"/>
        <v>4.8084902305230148</v>
      </c>
      <c r="H135" s="228">
        <f t="shared" si="6"/>
        <v>4.5447587600009838</v>
      </c>
      <c r="I135" s="228">
        <f t="shared" si="6"/>
        <v>4.5400570092379731</v>
      </c>
      <c r="J135" s="228">
        <f t="shared" si="6"/>
        <v>4.293359465419571</v>
      </c>
      <c r="K135" s="228">
        <f t="shared" si="6"/>
        <v>3.9665593386893119</v>
      </c>
      <c r="L135" s="228">
        <f t="shared" si="6"/>
        <v>3.5879301585603893</v>
      </c>
      <c r="M135" s="228">
        <f t="shared" si="6"/>
        <v>3.0145929339477724</v>
      </c>
      <c r="N135" s="228">
        <f t="shared" si="6"/>
        <v>2.3153583435615559</v>
      </c>
      <c r="O135" s="228">
        <f t="shared" si="6"/>
        <v>1.7800173206455019</v>
      </c>
      <c r="P135" s="228">
        <f t="shared" si="6"/>
        <v>1.6407129443786035</v>
      </c>
      <c r="Q135" s="228">
        <f t="shared" si="6"/>
        <v>1.6163602373572876</v>
      </c>
      <c r="R135" s="228">
        <f t="shared" si="6"/>
        <v>1.7132403138831145</v>
      </c>
      <c r="S135" s="228">
        <f t="shared" si="6"/>
        <v>1.8586741093349683</v>
      </c>
      <c r="T135" s="228">
        <f t="shared" si="6"/>
        <v>1.9530782252260313</v>
      </c>
      <c r="U135" s="228">
        <f t="shared" si="6"/>
        <v>2.0410912429153028</v>
      </c>
      <c r="V135" s="228">
        <f t="shared" si="6"/>
        <v>2.125716667886703</v>
      </c>
      <c r="W135" s="228">
        <f t="shared" si="6"/>
        <v>2.1827354399393615</v>
      </c>
      <c r="X135" s="228">
        <f t="shared" si="6"/>
        <v>2.5009817335037505</v>
      </c>
      <c r="Y135" s="228">
        <f t="shared" si="6"/>
        <v>2.2480112046940492</v>
      </c>
      <c r="Z135" s="228">
        <f t="shared" si="6"/>
        <v>2.9182736341036395</v>
      </c>
      <c r="AA135" s="228">
        <f t="shared" si="6"/>
        <v>2.7390513761674837</v>
      </c>
      <c r="AB135" s="228">
        <f t="shared" si="6"/>
        <v>2.4961886882787989</v>
      </c>
      <c r="AC135" s="228">
        <f t="shared" si="6"/>
        <v>2.2647921711260035</v>
      </c>
      <c r="AD135" s="228">
        <f t="shared" si="6"/>
        <v>2.9672494764624977</v>
      </c>
      <c r="AE135" s="228">
        <f t="shared" si="6"/>
        <v>2.783242485594144</v>
      </c>
      <c r="AF135" s="238">
        <v>9</v>
      </c>
    </row>
    <row r="136" spans="1:32" ht="11.1" customHeight="1">
      <c r="A136" s="270">
        <v>10</v>
      </c>
      <c r="B136" s="236" t="s">
        <v>504</v>
      </c>
      <c r="C136" s="228">
        <f t="shared" ref="C136:AE136" si="7">C18/C$6*100</f>
        <v>8.314503910908579</v>
      </c>
      <c r="D136" s="228">
        <f t="shared" si="7"/>
        <v>8.5811395182684151</v>
      </c>
      <c r="E136" s="228">
        <f t="shared" si="7"/>
        <v>8.8091847677312582</v>
      </c>
      <c r="F136" s="228">
        <f t="shared" si="7"/>
        <v>8.7056418420790767</v>
      </c>
      <c r="G136" s="228">
        <f t="shared" si="7"/>
        <v>8.6966127450452095</v>
      </c>
      <c r="H136" s="228">
        <f t="shared" si="7"/>
        <v>8.6572235327562126</v>
      </c>
      <c r="I136" s="228">
        <f t="shared" si="7"/>
        <v>8.4475534707820632</v>
      </c>
      <c r="J136" s="228">
        <f t="shared" si="7"/>
        <v>8.6215093497518236</v>
      </c>
      <c r="K136" s="228">
        <f t="shared" si="7"/>
        <v>8.8671303199044242</v>
      </c>
      <c r="L136" s="228">
        <f t="shared" si="7"/>
        <v>8.9768443006497503</v>
      </c>
      <c r="M136" s="228">
        <f t="shared" si="7"/>
        <v>8.6918924513296503</v>
      </c>
      <c r="N136" s="228">
        <f t="shared" si="7"/>
        <v>8.7776829073056195</v>
      </c>
      <c r="O136" s="228">
        <f t="shared" si="7"/>
        <v>8.5434542503056008</v>
      </c>
      <c r="P136" s="228">
        <f t="shared" si="7"/>
        <v>7.8185561467607716</v>
      </c>
      <c r="Q136" s="228">
        <f t="shared" si="7"/>
        <v>6.8634911365682933</v>
      </c>
      <c r="R136" s="228">
        <f t="shared" si="7"/>
        <v>5.9111329298569935</v>
      </c>
      <c r="S136" s="228">
        <f t="shared" si="7"/>
        <v>5.1164104221102198</v>
      </c>
      <c r="T136" s="228">
        <f t="shared" si="7"/>
        <v>4.7186470758026271</v>
      </c>
      <c r="U136" s="228">
        <f t="shared" si="7"/>
        <v>4.8971721082461883</v>
      </c>
      <c r="V136" s="228">
        <f t="shared" si="7"/>
        <v>5.2077763040843088</v>
      </c>
      <c r="W136" s="228">
        <f t="shared" si="7"/>
        <v>5.5678019806901355</v>
      </c>
      <c r="X136" s="228">
        <f t="shared" si="7"/>
        <v>5.8671395662363715</v>
      </c>
      <c r="Y136" s="228">
        <f t="shared" si="7"/>
        <v>5.8937044319919778</v>
      </c>
      <c r="Z136" s="228">
        <f t="shared" si="7"/>
        <v>6.0260811593841712</v>
      </c>
      <c r="AA136" s="228">
        <f t="shared" si="7"/>
        <v>6.0832580387655284</v>
      </c>
      <c r="AB136" s="228">
        <f t="shared" si="7"/>
        <v>6.1947359800425854</v>
      </c>
      <c r="AC136" s="228">
        <f t="shared" si="7"/>
        <v>6.2964060726019548</v>
      </c>
      <c r="AD136" s="228">
        <f t="shared" si="7"/>
        <v>6.3943445558295435</v>
      </c>
      <c r="AE136" s="228">
        <f t="shared" si="7"/>
        <v>6.4261641488864667</v>
      </c>
      <c r="AF136" s="238">
        <v>10</v>
      </c>
    </row>
    <row r="137" spans="1:32" ht="11.1" customHeight="1">
      <c r="A137" s="270">
        <v>11</v>
      </c>
      <c r="B137" s="236" t="s">
        <v>505</v>
      </c>
      <c r="C137" s="228">
        <f t="shared" ref="C137:O137" si="8">C19/C$6*100</f>
        <v>9.8155625472711368</v>
      </c>
      <c r="D137" s="228">
        <f t="shared" si="8"/>
        <v>9.1121917610483241</v>
      </c>
      <c r="E137" s="228">
        <f t="shared" si="8"/>
        <v>8.3803596856705873</v>
      </c>
      <c r="F137" s="228">
        <f t="shared" si="8"/>
        <v>7.8796344995044221</v>
      </c>
      <c r="G137" s="228">
        <f t="shared" si="8"/>
        <v>7.9750832534028815</v>
      </c>
      <c r="H137" s="228">
        <f t="shared" si="8"/>
        <v>8.1616503434570937</v>
      </c>
      <c r="I137" s="228">
        <f t="shared" si="8"/>
        <v>8.5627819157467613</v>
      </c>
      <c r="J137" s="228">
        <f t="shared" si="8"/>
        <v>9.063666466610206</v>
      </c>
      <c r="K137" s="228">
        <f t="shared" si="8"/>
        <v>9.4194911050069923</v>
      </c>
      <c r="L137" s="228">
        <f t="shared" si="8"/>
        <v>9.6533329768175626</v>
      </c>
      <c r="M137" s="228">
        <f t="shared" si="8"/>
        <v>9.7935799806081203</v>
      </c>
      <c r="N137" s="228">
        <f t="shared" si="8"/>
        <v>10.048561822936122</v>
      </c>
      <c r="O137" s="228">
        <f t="shared" si="8"/>
        <v>10.242502138876988</v>
      </c>
      <c r="P137" s="228">
        <f t="shared" ref="P137:AE137" si="9">P19/P$6*100</f>
        <v>10.453389923605718</v>
      </c>
      <c r="Q137" s="228">
        <f t="shared" si="9"/>
        <v>10.577980240897235</v>
      </c>
      <c r="R137" s="228">
        <f t="shared" si="9"/>
        <v>10.681511936814275</v>
      </c>
      <c r="S137" s="228">
        <f t="shared" si="9"/>
        <v>10.881213283839928</v>
      </c>
      <c r="T137" s="228">
        <f t="shared" si="9"/>
        <v>10.6474589815759</v>
      </c>
      <c r="U137" s="228">
        <f t="shared" si="9"/>
        <v>9.8806577791969339</v>
      </c>
      <c r="V137" s="228">
        <f t="shared" si="9"/>
        <v>8.9560997882099844</v>
      </c>
      <c r="W137" s="228">
        <f t="shared" si="9"/>
        <v>8.0241559700287048</v>
      </c>
      <c r="X137" s="228">
        <f t="shared" si="9"/>
        <v>7.2842124746437618</v>
      </c>
      <c r="Y137" s="228">
        <f t="shared" si="9"/>
        <v>7.006343685551224</v>
      </c>
      <c r="Z137" s="228">
        <f t="shared" si="9"/>
        <v>6.8213509118436875</v>
      </c>
      <c r="AA137" s="228">
        <f t="shared" si="9"/>
        <v>6.6941779023706198</v>
      </c>
      <c r="AB137" s="228">
        <f t="shared" si="9"/>
        <v>6.6798120172863467</v>
      </c>
      <c r="AC137" s="228">
        <f t="shared" si="9"/>
        <v>6.6789578916697652</v>
      </c>
      <c r="AD137" s="228">
        <f t="shared" si="9"/>
        <v>6.6611318323193016</v>
      </c>
      <c r="AE137" s="228">
        <f t="shared" si="9"/>
        <v>6.6906712350101234</v>
      </c>
      <c r="AF137" s="238">
        <v>11</v>
      </c>
    </row>
    <row r="138" spans="1:32" ht="11.1" customHeight="1">
      <c r="A138" s="270">
        <v>12</v>
      </c>
      <c r="B138" s="236" t="s">
        <v>506</v>
      </c>
      <c r="C138" s="228">
        <f t="shared" ref="C138:O138" si="10">C20/C$6*100</f>
        <v>13.141198144007738</v>
      </c>
      <c r="D138" s="228">
        <f t="shared" si="10"/>
        <v>12.544138107547177</v>
      </c>
      <c r="E138" s="228">
        <f t="shared" si="10"/>
        <v>12.022296392846469</v>
      </c>
      <c r="F138" s="228">
        <f t="shared" si="10"/>
        <v>11.65223436795319</v>
      </c>
      <c r="G138" s="228">
        <f t="shared" si="10"/>
        <v>11.046568019916155</v>
      </c>
      <c r="H138" s="228">
        <f t="shared" si="10"/>
        <v>10.429314534535685</v>
      </c>
      <c r="I138" s="228">
        <f t="shared" si="10"/>
        <v>9.8226973304706782</v>
      </c>
      <c r="J138" s="228">
        <f t="shared" si="10"/>
        <v>9.1070505348160609</v>
      </c>
      <c r="K138" s="228">
        <f t="shared" si="10"/>
        <v>8.5397097659398362</v>
      </c>
      <c r="L138" s="228">
        <f t="shared" si="10"/>
        <v>8.7045108157972138</v>
      </c>
      <c r="M138" s="228">
        <f t="shared" si="10"/>
        <v>8.9880816202024167</v>
      </c>
      <c r="N138" s="228">
        <f t="shared" si="10"/>
        <v>9.5666791184161379</v>
      </c>
      <c r="O138" s="228">
        <f t="shared" si="10"/>
        <v>10.189701683980761</v>
      </c>
      <c r="P138" s="228">
        <f t="shared" ref="P138:P169" si="11">P20/P$6*100</f>
        <v>10.601241487872683</v>
      </c>
      <c r="Q138" s="228">
        <f t="shared" ref="Q138:AE138" si="12">Q20/Q$6*100</f>
        <v>10.925127547889405</v>
      </c>
      <c r="R138" s="228">
        <f t="shared" si="12"/>
        <v>11.219096857333527</v>
      </c>
      <c r="S138" s="228">
        <f t="shared" si="12"/>
        <v>11.443738566947124</v>
      </c>
      <c r="T138" s="228">
        <f t="shared" si="12"/>
        <v>11.649900486914564</v>
      </c>
      <c r="U138" s="228">
        <f t="shared" si="12"/>
        <v>11.862876187435139</v>
      </c>
      <c r="V138" s="228">
        <f t="shared" si="12"/>
        <v>12.005032339231278</v>
      </c>
      <c r="W138" s="228">
        <f t="shared" si="12"/>
        <v>12.120978664711657</v>
      </c>
      <c r="X138" s="228">
        <f t="shared" si="12"/>
        <v>12.178247787035115</v>
      </c>
      <c r="Y138" s="228">
        <f t="shared" si="12"/>
        <v>12.178032383990624</v>
      </c>
      <c r="Z138" s="228">
        <f t="shared" si="12"/>
        <v>12.109857382288986</v>
      </c>
      <c r="AA138" s="228">
        <f t="shared" si="12"/>
        <v>12.121527312190702</v>
      </c>
      <c r="AB138" s="228">
        <f t="shared" si="12"/>
        <v>12.038579294182867</v>
      </c>
      <c r="AC138" s="228">
        <f t="shared" si="12"/>
        <v>11.873423826221503</v>
      </c>
      <c r="AD138" s="228">
        <f t="shared" si="12"/>
        <v>11.636163120655258</v>
      </c>
      <c r="AE138" s="228">
        <f t="shared" si="12"/>
        <v>11.471359601308208</v>
      </c>
      <c r="AF138" s="238">
        <v>12</v>
      </c>
    </row>
    <row r="139" spans="1:32" ht="11.1" customHeight="1">
      <c r="A139" s="270">
        <v>13</v>
      </c>
      <c r="B139" s="236" t="s">
        <v>507</v>
      </c>
      <c r="C139" s="228">
        <f t="shared" ref="C139:O139" si="13">C21/C$6*100</f>
        <v>15.563969850795104</v>
      </c>
      <c r="D139" s="228">
        <f t="shared" si="13"/>
        <v>15.460437335714053</v>
      </c>
      <c r="E139" s="228">
        <f t="shared" si="13"/>
        <v>15.203889688357808</v>
      </c>
      <c r="F139" s="228">
        <f t="shared" si="13"/>
        <v>14.746014372424382</v>
      </c>
      <c r="G139" s="228">
        <f t="shared" si="13"/>
        <v>14.187834764896701</v>
      </c>
      <c r="H139" s="228">
        <f t="shared" si="13"/>
        <v>13.561430027963119</v>
      </c>
      <c r="I139" s="228">
        <f t="shared" si="13"/>
        <v>13.084408001553264</v>
      </c>
      <c r="J139" s="228">
        <f t="shared" si="13"/>
        <v>12.624625240656831</v>
      </c>
      <c r="K139" s="228">
        <f t="shared" si="13"/>
        <v>12.168518969053389</v>
      </c>
      <c r="L139" s="228">
        <f t="shared" si="13"/>
        <v>11.391347362228936</v>
      </c>
      <c r="M139" s="228">
        <f t="shared" si="13"/>
        <v>10.740295889575231</v>
      </c>
      <c r="N139" s="228">
        <f t="shared" si="13"/>
        <v>10.041491008058061</v>
      </c>
      <c r="O139" s="228">
        <f t="shared" si="13"/>
        <v>9.45363975939763</v>
      </c>
      <c r="P139" s="228">
        <f t="shared" si="11"/>
        <v>9.0008516973850696</v>
      </c>
      <c r="Q139" s="228">
        <f t="shared" ref="Q139:AE139" si="14">Q21/Q$6*100</f>
        <v>9.2654869428944622</v>
      </c>
      <c r="R139" s="228">
        <f t="shared" si="14"/>
        <v>9.634212134461432</v>
      </c>
      <c r="S139" s="228">
        <f t="shared" si="14"/>
        <v>10.297316619556341</v>
      </c>
      <c r="T139" s="228">
        <f t="shared" si="14"/>
        <v>10.970262036419646</v>
      </c>
      <c r="U139" s="228">
        <f t="shared" si="14"/>
        <v>11.471222160134111</v>
      </c>
      <c r="V139" s="228">
        <f t="shared" si="14"/>
        <v>11.83158041010587</v>
      </c>
      <c r="W139" s="228">
        <f t="shared" si="14"/>
        <v>12.158877691762864</v>
      </c>
      <c r="X139" s="228">
        <f t="shared" si="14"/>
        <v>12.237276858852987</v>
      </c>
      <c r="Y139" s="228">
        <f t="shared" si="14"/>
        <v>12.27313083551504</v>
      </c>
      <c r="Z139" s="228">
        <f t="shared" si="14"/>
        <v>12.211540258817811</v>
      </c>
      <c r="AA139" s="228">
        <f t="shared" si="14"/>
        <v>12.221028926898896</v>
      </c>
      <c r="AB139" s="228">
        <f t="shared" si="14"/>
        <v>12.323199233957842</v>
      </c>
      <c r="AC139" s="228">
        <f t="shared" si="14"/>
        <v>12.387972349767404</v>
      </c>
      <c r="AD139" s="228">
        <f t="shared" si="14"/>
        <v>12.350156751465285</v>
      </c>
      <c r="AE139" s="228">
        <f t="shared" si="14"/>
        <v>12.385734309297618</v>
      </c>
      <c r="AF139" s="238">
        <v>13</v>
      </c>
    </row>
    <row r="140" spans="1:32" ht="11.1" customHeight="1">
      <c r="A140" s="270">
        <v>14</v>
      </c>
      <c r="B140" s="236" t="s">
        <v>508</v>
      </c>
      <c r="C140" s="228">
        <f t="shared" ref="C140:O140" si="15">C22/C$6*100</f>
        <v>14.6657293447361</v>
      </c>
      <c r="D140" s="228">
        <f t="shared" si="15"/>
        <v>14.696367423135101</v>
      </c>
      <c r="E140" s="228">
        <f t="shared" si="15"/>
        <v>14.845886669630143</v>
      </c>
      <c r="F140" s="228">
        <f t="shared" si="15"/>
        <v>15.161602547286723</v>
      </c>
      <c r="G140" s="228">
        <f t="shared" si="15"/>
        <v>15.515174212460527</v>
      </c>
      <c r="H140" s="228">
        <f t="shared" si="15"/>
        <v>15.75242114700729</v>
      </c>
      <c r="I140" s="228">
        <f t="shared" si="15"/>
        <v>15.69104707342261</v>
      </c>
      <c r="J140" s="228">
        <f t="shared" si="15"/>
        <v>15.526367949569138</v>
      </c>
      <c r="K140" s="228">
        <f t="shared" si="15"/>
        <v>14.953564453191365</v>
      </c>
      <c r="L140" s="228">
        <f t="shared" si="15"/>
        <v>14.270301344955746</v>
      </c>
      <c r="M140" s="228">
        <f t="shared" si="15"/>
        <v>13.611628591038338</v>
      </c>
      <c r="N140" s="228">
        <f t="shared" si="15"/>
        <v>13.039783339559207</v>
      </c>
      <c r="O140" s="228">
        <f t="shared" si="15"/>
        <v>12.609875388306074</v>
      </c>
      <c r="P140" s="228">
        <f t="shared" si="11"/>
        <v>12.333327732895292</v>
      </c>
      <c r="Q140" s="228">
        <f t="shared" ref="Q140:AE140" si="16">Q22/Q$6*100</f>
        <v>11.678464335039139</v>
      </c>
      <c r="R140" s="228">
        <f t="shared" si="16"/>
        <v>11.030654485669942</v>
      </c>
      <c r="S140" s="228">
        <f t="shared" si="16"/>
        <v>10.494747474233494</v>
      </c>
      <c r="T140" s="228">
        <f t="shared" si="16"/>
        <v>9.916645974163151</v>
      </c>
      <c r="U140" s="228">
        <f t="shared" si="16"/>
        <v>9.5411411351480808</v>
      </c>
      <c r="V140" s="228">
        <f t="shared" si="16"/>
        <v>9.8411016554857582</v>
      </c>
      <c r="W140" s="228">
        <f t="shared" si="16"/>
        <v>10.262683748151646</v>
      </c>
      <c r="X140" s="228">
        <f t="shared" si="16"/>
        <v>10.720029614585183</v>
      </c>
      <c r="Y140" s="228">
        <f t="shared" si="16"/>
        <v>10.914725862611153</v>
      </c>
      <c r="Z140" s="228">
        <f t="shared" si="16"/>
        <v>11.030099876011688</v>
      </c>
      <c r="AA140" s="228">
        <f t="shared" si="16"/>
        <v>11.201200034587464</v>
      </c>
      <c r="AB140" s="228">
        <f t="shared" si="16"/>
        <v>11.415288084768612</v>
      </c>
      <c r="AC140" s="228">
        <f t="shared" si="16"/>
        <v>11.553918958293563</v>
      </c>
      <c r="AD140" s="228">
        <f t="shared" si="16"/>
        <v>11.619186875007745</v>
      </c>
      <c r="AE140" s="228">
        <f t="shared" si="16"/>
        <v>11.780968696464726</v>
      </c>
      <c r="AF140" s="238">
        <v>14</v>
      </c>
    </row>
    <row r="141" spans="1:32" ht="11.1" customHeight="1">
      <c r="A141" s="270">
        <v>15</v>
      </c>
      <c r="B141" s="236" t="s">
        <v>509</v>
      </c>
      <c r="C141" s="228">
        <f t="shared" ref="C141:O141" si="17">C23/C$6*100</f>
        <v>13.84442668854278</v>
      </c>
      <c r="D141" s="228">
        <f t="shared" si="17"/>
        <v>14.115946002006305</v>
      </c>
      <c r="E141" s="228">
        <f t="shared" si="17"/>
        <v>14.291616124325371</v>
      </c>
      <c r="F141" s="228">
        <f t="shared" si="17"/>
        <v>14.23686716814651</v>
      </c>
      <c r="G141" s="228">
        <f t="shared" si="17"/>
        <v>14.364175710482924</v>
      </c>
      <c r="H141" s="228">
        <f t="shared" si="17"/>
        <v>14.461689431689898</v>
      </c>
      <c r="I141" s="228">
        <f t="shared" si="17"/>
        <v>14.556067994631114</v>
      </c>
      <c r="J141" s="228">
        <f t="shared" si="17"/>
        <v>14.752523691443637</v>
      </c>
      <c r="K141" s="228">
        <f t="shared" si="17"/>
        <v>14.971505305463397</v>
      </c>
      <c r="L141" s="228">
        <f t="shared" si="17"/>
        <v>15.226075563517741</v>
      </c>
      <c r="M141" s="228">
        <f t="shared" si="17"/>
        <v>15.421855083831748</v>
      </c>
      <c r="N141" s="228">
        <f t="shared" si="17"/>
        <v>15.361678851592936</v>
      </c>
      <c r="O141" s="228">
        <f t="shared" si="17"/>
        <v>15.185043976359022</v>
      </c>
      <c r="P141" s="228">
        <f t="shared" si="11"/>
        <v>14.787095039864347</v>
      </c>
      <c r="Q141" s="228">
        <f t="shared" ref="Q141:AE141" si="18">Q23/Q$6*100</f>
        <v>14.24841380682486</v>
      </c>
      <c r="R141" s="228">
        <f t="shared" si="18"/>
        <v>13.652355785334223</v>
      </c>
      <c r="S141" s="228">
        <f t="shared" si="18"/>
        <v>13.203442827739034</v>
      </c>
      <c r="T141" s="228">
        <f t="shared" si="18"/>
        <v>12.867880150700248</v>
      </c>
      <c r="U141" s="228">
        <f t="shared" si="18"/>
        <v>12.640696096431709</v>
      </c>
      <c r="V141" s="228">
        <f t="shared" si="18"/>
        <v>12.03245213632478</v>
      </c>
      <c r="W141" s="228">
        <f t="shared" si="18"/>
        <v>11.454825602346013</v>
      </c>
      <c r="X141" s="228">
        <f t="shared" si="18"/>
        <v>11.01367423456052</v>
      </c>
      <c r="Y141" s="228">
        <f t="shared" si="18"/>
        <v>10.932406849614365</v>
      </c>
      <c r="Z141" s="228">
        <f t="shared" si="18"/>
        <v>10.68492638583418</v>
      </c>
      <c r="AA141" s="228">
        <f t="shared" si="18"/>
        <v>10.52448880105567</v>
      </c>
      <c r="AB141" s="228">
        <f t="shared" si="18"/>
        <v>10.451813680404189</v>
      </c>
      <c r="AC141" s="228">
        <f t="shared" si="18"/>
        <v>10.374237659375659</v>
      </c>
      <c r="AD141" s="228">
        <f t="shared" si="18"/>
        <v>10.166912429833582</v>
      </c>
      <c r="AE141" s="228">
        <f t="shared" si="18"/>
        <v>10.03295436847843</v>
      </c>
      <c r="AF141" s="238">
        <v>15</v>
      </c>
    </row>
    <row r="142" spans="1:32" ht="11.1" customHeight="1">
      <c r="A142" s="270">
        <v>16</v>
      </c>
      <c r="B142" s="236" t="s">
        <v>510</v>
      </c>
      <c r="C142" s="228">
        <f t="shared" ref="C142:O142" si="19">C24/C$6*100</f>
        <v>8.9813381258461398</v>
      </c>
      <c r="D142" s="228">
        <f t="shared" si="19"/>
        <v>9.7501094734237341</v>
      </c>
      <c r="E142" s="228">
        <f t="shared" si="19"/>
        <v>11.084783050924077</v>
      </c>
      <c r="F142" s="228">
        <f t="shared" si="19"/>
        <v>12.082424988014365</v>
      </c>
      <c r="G142" s="228">
        <f t="shared" si="19"/>
        <v>12.90373858970352</v>
      </c>
      <c r="H142" s="228">
        <f t="shared" si="19"/>
        <v>13.480110103078131</v>
      </c>
      <c r="I142" s="228">
        <f t="shared" si="19"/>
        <v>13.638742645217386</v>
      </c>
      <c r="J142" s="228">
        <f t="shared" si="19"/>
        <v>13.800014692368146</v>
      </c>
      <c r="K142" s="228">
        <f t="shared" si="19"/>
        <v>13.67663788428422</v>
      </c>
      <c r="L142" s="228">
        <f t="shared" si="19"/>
        <v>13.689537153399822</v>
      </c>
      <c r="M142" s="228">
        <f t="shared" si="19"/>
        <v>13.842043337582115</v>
      </c>
      <c r="N142" s="228">
        <f t="shared" si="19"/>
        <v>13.987672768023906</v>
      </c>
      <c r="O142" s="228">
        <f t="shared" si="19"/>
        <v>14.174629315913116</v>
      </c>
      <c r="P142" s="228">
        <f t="shared" si="11"/>
        <v>14.517110846023709</v>
      </c>
      <c r="Q142" s="228">
        <f t="shared" ref="Q142:AE142" si="20">Q24/Q$6*100</f>
        <v>14.896198174989634</v>
      </c>
      <c r="R142" s="228">
        <f t="shared" si="20"/>
        <v>15.1422522570896</v>
      </c>
      <c r="S142" s="228">
        <f t="shared" si="20"/>
        <v>15.182967009202414</v>
      </c>
      <c r="T142" s="228">
        <f t="shared" si="20"/>
        <v>15.089435731184842</v>
      </c>
      <c r="U142" s="228">
        <f t="shared" si="20"/>
        <v>14.676798116069289</v>
      </c>
      <c r="V142" s="228">
        <f t="shared" si="20"/>
        <v>14.210899183237446</v>
      </c>
      <c r="W142" s="228">
        <f t="shared" si="20"/>
        <v>13.715222982964075</v>
      </c>
      <c r="X142" s="228">
        <f t="shared" si="20"/>
        <v>13.397473255578371</v>
      </c>
      <c r="Y142" s="228">
        <f t="shared" si="20"/>
        <v>13.388801115417696</v>
      </c>
      <c r="Z142" s="228">
        <f t="shared" si="20"/>
        <v>13.200829911712846</v>
      </c>
      <c r="AA142" s="228">
        <f t="shared" si="20"/>
        <v>13.122433353342263</v>
      </c>
      <c r="AB142" s="228">
        <f t="shared" si="20"/>
        <v>13.094029154959744</v>
      </c>
      <c r="AC142" s="228">
        <f t="shared" si="20"/>
        <v>13.031126606315746</v>
      </c>
      <c r="AD142" s="228">
        <f t="shared" si="20"/>
        <v>12.852009268782293</v>
      </c>
      <c r="AE142" s="228">
        <f t="shared" si="20"/>
        <v>12.834387167107927</v>
      </c>
      <c r="AF142" s="238">
        <v>16</v>
      </c>
    </row>
    <row r="143" spans="1:32" ht="11.1" customHeight="1">
      <c r="A143" s="270">
        <v>17</v>
      </c>
      <c r="B143" s="236" t="s">
        <v>511</v>
      </c>
      <c r="C143" s="228">
        <f t="shared" ref="C143:O143" si="21">C25/C$6*100</f>
        <v>8.9914147317607505</v>
      </c>
      <c r="D143" s="228">
        <f t="shared" si="21"/>
        <v>8.8238612034677288</v>
      </c>
      <c r="E143" s="228">
        <f t="shared" si="21"/>
        <v>8.2378365617646256</v>
      </c>
      <c r="F143" s="228">
        <f t="shared" si="21"/>
        <v>8.1269714916333147</v>
      </c>
      <c r="G143" s="228">
        <f t="shared" si="21"/>
        <v>7.8427938656521787</v>
      </c>
      <c r="H143" s="228">
        <f t="shared" si="21"/>
        <v>7.9093535680996281</v>
      </c>
      <c r="I143" s="228">
        <f t="shared" si="21"/>
        <v>8.4581055261817593</v>
      </c>
      <c r="J143" s="228">
        <f t="shared" si="21"/>
        <v>9.3339505976051438</v>
      </c>
      <c r="K143" s="228">
        <f t="shared" si="21"/>
        <v>10.382452759153573</v>
      </c>
      <c r="L143" s="228">
        <f t="shared" si="21"/>
        <v>11.222225193186985</v>
      </c>
      <c r="M143" s="228">
        <f t="shared" si="21"/>
        <v>12.016973341613012</v>
      </c>
      <c r="N143" s="228">
        <f t="shared" si="21"/>
        <v>12.353247238379851</v>
      </c>
      <c r="O143" s="228">
        <f t="shared" si="21"/>
        <v>12.600835111909451</v>
      </c>
      <c r="P143" s="228">
        <f t="shared" si="11"/>
        <v>12.697787008448477</v>
      </c>
      <c r="Q143" s="228">
        <f t="shared" ref="Q143:AE143" si="22">Q25/Q$6*100</f>
        <v>12.860212164238014</v>
      </c>
      <c r="R143" s="228">
        <f t="shared" si="22"/>
        <v>13.00929938813759</v>
      </c>
      <c r="S143" s="228">
        <f t="shared" si="22"/>
        <v>13.257125701884497</v>
      </c>
      <c r="T143" s="228">
        <f t="shared" si="22"/>
        <v>13.514746717454685</v>
      </c>
      <c r="U143" s="228">
        <f t="shared" si="22"/>
        <v>13.88388580665762</v>
      </c>
      <c r="V143" s="228">
        <f t="shared" si="22"/>
        <v>14.270453493666771</v>
      </c>
      <c r="W143" s="228">
        <f t="shared" si="22"/>
        <v>14.59485318786734</v>
      </c>
      <c r="X143" s="228">
        <f t="shared" si="22"/>
        <v>14.612321568372424</v>
      </c>
      <c r="Y143" s="228">
        <f t="shared" si="22"/>
        <v>14.741901792220618</v>
      </c>
      <c r="Z143" s="228">
        <f t="shared" si="22"/>
        <v>14.624390183116406</v>
      </c>
      <c r="AA143" s="228">
        <f t="shared" si="22"/>
        <v>14.62197532009068</v>
      </c>
      <c r="AB143" s="228">
        <f t="shared" si="22"/>
        <v>14.656729957540099</v>
      </c>
      <c r="AC143" s="228">
        <f t="shared" si="22"/>
        <v>14.654899577007708</v>
      </c>
      <c r="AD143" s="228">
        <f t="shared" si="22"/>
        <v>14.465743918910546</v>
      </c>
      <c r="AE143" s="228">
        <f t="shared" si="22"/>
        <v>14.37371125992836</v>
      </c>
      <c r="AF143" s="238">
        <v>17</v>
      </c>
    </row>
    <row r="144" spans="1:32" ht="11.1" customHeight="1">
      <c r="A144" s="270">
        <v>18</v>
      </c>
      <c r="B144" s="236" t="s">
        <v>512</v>
      </c>
      <c r="C144" s="228">
        <f t="shared" ref="C144:O144" si="23">C26/C$6*100</f>
        <v>1.0819903786195761</v>
      </c>
      <c r="D144" s="228">
        <f t="shared" si="23"/>
        <v>1.4196974530598581</v>
      </c>
      <c r="E144" s="228">
        <f t="shared" si="23"/>
        <v>1.7991817791406419</v>
      </c>
      <c r="F144" s="228">
        <f t="shared" si="23"/>
        <v>2.2606652770652444</v>
      </c>
      <c r="G144" s="228">
        <f t="shared" si="23"/>
        <v>2.5302029335373803</v>
      </c>
      <c r="H144" s="228">
        <f t="shared" si="23"/>
        <v>2.9038730151788079</v>
      </c>
      <c r="I144" s="228">
        <f t="shared" si="23"/>
        <v>3.0454638824247779</v>
      </c>
      <c r="J144" s="228">
        <f t="shared" si="23"/>
        <v>2.7101874940225623</v>
      </c>
      <c r="K144" s="228">
        <f t="shared" si="23"/>
        <v>2.8650997416245443</v>
      </c>
      <c r="L144" s="228">
        <f t="shared" si="23"/>
        <v>3.072675739993048</v>
      </c>
      <c r="M144" s="228">
        <f t="shared" si="23"/>
        <v>3.6487782026560343</v>
      </c>
      <c r="N144" s="228">
        <f t="shared" si="23"/>
        <v>4.2566305565932012</v>
      </c>
      <c r="O144" s="228">
        <f t="shared" si="23"/>
        <v>4.9451622074520705</v>
      </c>
      <c r="P144" s="228">
        <f t="shared" si="11"/>
        <v>5.8263080146145585</v>
      </c>
      <c r="Q144" s="228">
        <f t="shared" ref="Q144:AE144" si="24">Q26/Q$6*100</f>
        <v>6.6981213736542715</v>
      </c>
      <c r="R144" s="228">
        <f t="shared" si="24"/>
        <v>7.5862756679220977</v>
      </c>
      <c r="S144" s="228">
        <f t="shared" si="24"/>
        <v>7.7375848812743451</v>
      </c>
      <c r="T144" s="228">
        <f t="shared" si="24"/>
        <v>8.058102028957741</v>
      </c>
      <c r="U144" s="228">
        <f t="shared" si="24"/>
        <v>8.4067164923764661</v>
      </c>
      <c r="V144" s="228">
        <f t="shared" si="24"/>
        <v>8.7284286222978782</v>
      </c>
      <c r="W144" s="228">
        <f t="shared" si="24"/>
        <v>9.0230749158144565</v>
      </c>
      <c r="X144" s="228">
        <f t="shared" si="24"/>
        <v>9.2491802212589693</v>
      </c>
      <c r="Y144" s="228">
        <f t="shared" si="24"/>
        <v>9.4579388263108246</v>
      </c>
      <c r="Z144" s="228">
        <f t="shared" si="24"/>
        <v>9.3885943214599461</v>
      </c>
      <c r="AA144" s="228">
        <f t="shared" si="24"/>
        <v>9.6386236696045131</v>
      </c>
      <c r="AB144" s="228">
        <f t="shared" si="24"/>
        <v>9.645075533268658</v>
      </c>
      <c r="AC144" s="228">
        <f t="shared" si="24"/>
        <v>9.8344452370665838</v>
      </c>
      <c r="AD144" s="228">
        <f t="shared" si="24"/>
        <v>9.8188374369586491</v>
      </c>
      <c r="AE144" s="228">
        <f t="shared" si="24"/>
        <v>10.086777760473446</v>
      </c>
      <c r="AF144" s="238">
        <v>18</v>
      </c>
    </row>
    <row r="145" spans="1:32" ht="11.1" customHeight="1">
      <c r="A145" s="270">
        <v>19</v>
      </c>
      <c r="B145" s="236" t="s">
        <v>513</v>
      </c>
      <c r="C145" s="228">
        <f t="shared" ref="C145:O145" si="25">C27/C$6*100</f>
        <v>0.10645637778025413</v>
      </c>
      <c r="D145" s="228">
        <f t="shared" si="25"/>
        <v>0.11426478133820799</v>
      </c>
      <c r="E145" s="228">
        <f t="shared" si="25"/>
        <v>0.12494317910698904</v>
      </c>
      <c r="F145" s="228">
        <f t="shared" si="25"/>
        <v>0.1341357355432562</v>
      </c>
      <c r="G145" s="228">
        <f t="shared" si="25"/>
        <v>0.12932567437950621</v>
      </c>
      <c r="H145" s="228">
        <f t="shared" si="25"/>
        <v>0.13817553623315174</v>
      </c>
      <c r="I145" s="228">
        <f t="shared" si="25"/>
        <v>0.15307515033161592</v>
      </c>
      <c r="J145" s="228">
        <f t="shared" si="25"/>
        <v>0.16674451773687632</v>
      </c>
      <c r="K145" s="228">
        <f t="shared" si="25"/>
        <v>0.1893303576889464</v>
      </c>
      <c r="L145" s="228">
        <f t="shared" si="25"/>
        <v>0.20521939089280461</v>
      </c>
      <c r="M145" s="228">
        <f t="shared" si="25"/>
        <v>0.23027856761556145</v>
      </c>
      <c r="N145" s="228">
        <f t="shared" si="25"/>
        <v>0.2512140455734031</v>
      </c>
      <c r="O145" s="228">
        <f t="shared" si="25"/>
        <v>0.27513884685378731</v>
      </c>
      <c r="P145" s="228">
        <f t="shared" si="11"/>
        <v>0.3236191581507698</v>
      </c>
      <c r="Q145" s="228">
        <f t="shared" ref="Q145:AE145" si="26">Q27/Q$6*100</f>
        <v>0.37014403964740067</v>
      </c>
      <c r="R145" s="228">
        <f t="shared" si="26"/>
        <v>0.41996824349720407</v>
      </c>
      <c r="S145" s="228">
        <f t="shared" si="26"/>
        <v>0.52677910387763349</v>
      </c>
      <c r="T145" s="228">
        <f t="shared" si="26"/>
        <v>0.6138425916005662</v>
      </c>
      <c r="U145" s="228">
        <f t="shared" si="26"/>
        <v>0.69774287538915936</v>
      </c>
      <c r="V145" s="228">
        <f t="shared" si="26"/>
        <v>0.79045939946922228</v>
      </c>
      <c r="W145" s="228">
        <f t="shared" si="26"/>
        <v>0.89478981572374727</v>
      </c>
      <c r="X145" s="228">
        <f t="shared" si="26"/>
        <v>0.93946268537254596</v>
      </c>
      <c r="Y145" s="228">
        <f t="shared" si="26"/>
        <v>0.96500301208242867</v>
      </c>
      <c r="Z145" s="228">
        <f t="shared" si="26"/>
        <v>0.98405597542663825</v>
      </c>
      <c r="AA145" s="228">
        <f t="shared" si="26"/>
        <v>1.0322352649261821</v>
      </c>
      <c r="AB145" s="228">
        <f t="shared" si="26"/>
        <v>1.0045483753102598</v>
      </c>
      <c r="AC145" s="228">
        <f t="shared" si="26"/>
        <v>1.0498196505541098</v>
      </c>
      <c r="AD145" s="228">
        <f t="shared" si="26"/>
        <v>1.068264333775294</v>
      </c>
      <c r="AE145" s="228">
        <f t="shared" si="26"/>
        <v>1.134028967450553</v>
      </c>
      <c r="AF145" s="238">
        <v>19</v>
      </c>
    </row>
    <row r="146" spans="1:32" ht="18" customHeight="1">
      <c r="A146" s="270">
        <v>20</v>
      </c>
      <c r="B146" s="232" t="s">
        <v>35</v>
      </c>
      <c r="C146" s="228">
        <f t="shared" ref="C146:O146" si="27">C28/C$6*100</f>
        <v>52.471850705006773</v>
      </c>
      <c r="D146" s="228">
        <f t="shared" si="27"/>
        <v>52.291299986293083</v>
      </c>
      <c r="E146" s="228">
        <f t="shared" si="27"/>
        <v>51.878165959701739</v>
      </c>
      <c r="F146" s="228">
        <f t="shared" si="27"/>
        <v>51.489126347334022</v>
      </c>
      <c r="G146" s="228">
        <f t="shared" si="27"/>
        <v>51.600674648934671</v>
      </c>
      <c r="H146" s="228">
        <f t="shared" si="27"/>
        <v>51.708265111155448</v>
      </c>
      <c r="I146" s="228">
        <f t="shared" si="27"/>
        <v>51.630644294433303</v>
      </c>
      <c r="J146" s="228">
        <f t="shared" si="27"/>
        <v>52.011121845472331</v>
      </c>
      <c r="K146" s="228">
        <f t="shared" si="27"/>
        <v>52.328029455617454</v>
      </c>
      <c r="L146" s="228">
        <f t="shared" si="27"/>
        <v>52.324661087194848</v>
      </c>
      <c r="M146" s="228">
        <f t="shared" si="27"/>
        <v>51.591114597291678</v>
      </c>
      <c r="N146" s="228">
        <f t="shared" si="27"/>
        <v>51.696328512727462</v>
      </c>
      <c r="O146" s="228">
        <f t="shared" si="27"/>
        <v>51.810348103048668</v>
      </c>
      <c r="P146" s="228">
        <f t="shared" si="11"/>
        <v>51.785785829771669</v>
      </c>
      <c r="Q146" s="228">
        <f t="shared" ref="Q146:AE146" si="28">Q28/Q$6*100</f>
        <v>51.618491956957349</v>
      </c>
      <c r="R146" s="228">
        <f t="shared" si="28"/>
        <v>51.533874881424488</v>
      </c>
      <c r="S146" s="228">
        <f t="shared" si="28"/>
        <v>51.273378128426742</v>
      </c>
      <c r="T146" s="228">
        <f t="shared" si="28"/>
        <v>51.365894300591272</v>
      </c>
      <c r="U146" s="228">
        <f t="shared" si="28"/>
        <v>51.421554442404407</v>
      </c>
      <c r="V146" s="228">
        <f t="shared" si="28"/>
        <v>51.757162336365226</v>
      </c>
      <c r="W146" s="228">
        <f t="shared" si="28"/>
        <v>51.795668327596701</v>
      </c>
      <c r="X146" s="228">
        <f t="shared" si="28"/>
        <v>51.70709074219053</v>
      </c>
      <c r="Y146" s="228">
        <f t="shared" si="28"/>
        <v>51.713477079757673</v>
      </c>
      <c r="Z146" s="228">
        <f t="shared" si="28"/>
        <v>51.896771942504316</v>
      </c>
      <c r="AA146" s="228">
        <f t="shared" si="28"/>
        <v>51.748233345071348</v>
      </c>
      <c r="AB146" s="228">
        <f t="shared" si="28"/>
        <v>51.852234499615726</v>
      </c>
      <c r="AC146" s="228">
        <f t="shared" si="28"/>
        <v>51.974173356509155</v>
      </c>
      <c r="AD146" s="228">
        <f t="shared" si="28"/>
        <v>52.060321433439483</v>
      </c>
      <c r="AE146" s="228">
        <f t="shared" si="28"/>
        <v>51.908300887712201</v>
      </c>
      <c r="AF146" s="238">
        <v>20</v>
      </c>
    </row>
    <row r="147" spans="1:32" ht="11.1" customHeight="1">
      <c r="A147" s="270">
        <v>21</v>
      </c>
      <c r="B147" s="236" t="s">
        <v>503</v>
      </c>
      <c r="C147" s="228">
        <f t="shared" ref="C147:O147" si="29">C29/C$6*100</f>
        <v>3.5070145031996187</v>
      </c>
      <c r="D147" s="228">
        <f t="shared" si="29"/>
        <v>3.4250322355261575</v>
      </c>
      <c r="E147" s="228">
        <f t="shared" si="29"/>
        <v>3.3054063353098213</v>
      </c>
      <c r="F147" s="228">
        <f t="shared" si="29"/>
        <v>3.1877267094229707</v>
      </c>
      <c r="G147" s="228">
        <f t="shared" si="29"/>
        <v>3.0872463330782742</v>
      </c>
      <c r="H147" s="228">
        <f t="shared" si="29"/>
        <v>2.9364009851328041</v>
      </c>
      <c r="I147" s="228">
        <f t="shared" si="29"/>
        <v>2.9054732807887871</v>
      </c>
      <c r="J147" s="228">
        <f t="shared" si="29"/>
        <v>2.7347209766821026</v>
      </c>
      <c r="K147" s="228">
        <f t="shared" si="29"/>
        <v>2.5257186194786008</v>
      </c>
      <c r="L147" s="228">
        <f t="shared" si="29"/>
        <v>2.2885638653439933</v>
      </c>
      <c r="M147" s="228">
        <f t="shared" si="29"/>
        <v>1.9310172021222125</v>
      </c>
      <c r="N147" s="228">
        <f t="shared" si="29"/>
        <v>1.4764661935001868</v>
      </c>
      <c r="O147" s="228">
        <f t="shared" si="29"/>
        <v>1.1410401034522064</v>
      </c>
      <c r="P147" s="228">
        <f t="shared" si="11"/>
        <v>1.0515037822342905</v>
      </c>
      <c r="Q147" s="228">
        <f t="shared" ref="Q147:AE147" si="30">Q29/Q$6*100</f>
        <v>1.038212042794594</v>
      </c>
      <c r="R147" s="228">
        <f t="shared" si="30"/>
        <v>1.0924288099493482</v>
      </c>
      <c r="S147" s="228">
        <f t="shared" si="30"/>
        <v>1.1906912369704541</v>
      </c>
      <c r="T147" s="228">
        <f t="shared" si="30"/>
        <v>1.2493650447525282</v>
      </c>
      <c r="U147" s="228">
        <f t="shared" si="30"/>
        <v>1.3011894308294085</v>
      </c>
      <c r="V147" s="228">
        <f t="shared" si="30"/>
        <v>1.3649103521520818</v>
      </c>
      <c r="W147" s="228">
        <f t="shared" si="30"/>
        <v>1.4023882599997515</v>
      </c>
      <c r="X147" s="228">
        <f t="shared" si="30"/>
        <v>1.5697731132582797</v>
      </c>
      <c r="Y147" s="228">
        <f t="shared" si="30"/>
        <v>1.4171311083074118</v>
      </c>
      <c r="Z147" s="228">
        <f t="shared" si="30"/>
        <v>1.839014573299522</v>
      </c>
      <c r="AA147" s="228">
        <f t="shared" si="30"/>
        <v>1.7282453003031415</v>
      </c>
      <c r="AB147" s="228">
        <f t="shared" si="30"/>
        <v>1.5803399312073985</v>
      </c>
      <c r="AC147" s="228">
        <f t="shared" si="30"/>
        <v>1.4390278210370846</v>
      </c>
      <c r="AD147" s="228">
        <f t="shared" si="30"/>
        <v>1.8652804797957894</v>
      </c>
      <c r="AE147" s="228">
        <f t="shared" si="30"/>
        <v>1.7439028188755645</v>
      </c>
      <c r="AF147" s="238">
        <v>21</v>
      </c>
    </row>
    <row r="148" spans="1:32" ht="11.1" customHeight="1">
      <c r="A148" s="270">
        <v>22</v>
      </c>
      <c r="B148" s="236" t="s">
        <v>504</v>
      </c>
      <c r="C148" s="228">
        <f t="shared" ref="C148:O148" si="31">C30/C$6*100</f>
        <v>4.5102888073803431</v>
      </c>
      <c r="D148" s="228">
        <f t="shared" si="31"/>
        <v>4.631241349780022</v>
      </c>
      <c r="E148" s="228">
        <f t="shared" si="31"/>
        <v>4.7347814185006314</v>
      </c>
      <c r="F148" s="228">
        <f t="shared" si="31"/>
        <v>4.669939509693827</v>
      </c>
      <c r="G148" s="228">
        <f t="shared" si="31"/>
        <v>4.7119001174708206</v>
      </c>
      <c r="H148" s="228">
        <f t="shared" si="31"/>
        <v>4.7716345168229743</v>
      </c>
      <c r="I148" s="228">
        <f t="shared" si="31"/>
        <v>4.7298533123605369</v>
      </c>
      <c r="J148" s="228">
        <f t="shared" si="31"/>
        <v>4.938576198640817</v>
      </c>
      <c r="K148" s="228">
        <f t="shared" si="31"/>
        <v>5.1876246175676277</v>
      </c>
      <c r="L148" s="228">
        <f t="shared" si="31"/>
        <v>5.2709965507099117</v>
      </c>
      <c r="M148" s="228">
        <f t="shared" si="31"/>
        <v>4.9563682713991568</v>
      </c>
      <c r="N148" s="228">
        <f t="shared" si="31"/>
        <v>5.0236138534606969</v>
      </c>
      <c r="O148" s="228">
        <f t="shared" si="31"/>
        <v>4.9032362879314926</v>
      </c>
      <c r="P148" s="228">
        <f t="shared" si="11"/>
        <v>4.4492464610616622</v>
      </c>
      <c r="Q148" s="228">
        <f t="shared" ref="Q148:AE148" si="32">Q30/Q$6*100</f>
        <v>3.8984629655707903</v>
      </c>
      <c r="R148" s="228">
        <f t="shared" si="32"/>
        <v>3.3883830519482183</v>
      </c>
      <c r="S148" s="228">
        <f t="shared" si="32"/>
        <v>2.9515403931825293</v>
      </c>
      <c r="T148" s="228">
        <f t="shared" si="32"/>
        <v>2.7329230125428086</v>
      </c>
      <c r="U148" s="228">
        <f t="shared" si="32"/>
        <v>2.8505927197253933</v>
      </c>
      <c r="V148" s="228">
        <f t="shared" si="32"/>
        <v>3.0831762795181561</v>
      </c>
      <c r="W148" s="228">
        <f t="shared" si="32"/>
        <v>3.2913751755159857</v>
      </c>
      <c r="X148" s="228">
        <f t="shared" si="32"/>
        <v>3.4456970057753447</v>
      </c>
      <c r="Y148" s="228">
        <f t="shared" si="32"/>
        <v>3.4591588144140455</v>
      </c>
      <c r="Z148" s="228">
        <f t="shared" si="32"/>
        <v>3.5407074187378118</v>
      </c>
      <c r="AA148" s="228">
        <f t="shared" si="32"/>
        <v>3.5548643632585897</v>
      </c>
      <c r="AB148" s="228">
        <f t="shared" si="32"/>
        <v>3.5958623643991987</v>
      </c>
      <c r="AC148" s="228">
        <f t="shared" si="32"/>
        <v>3.6761898542133449</v>
      </c>
      <c r="AD148" s="228">
        <f t="shared" si="32"/>
        <v>3.7358892702692659</v>
      </c>
      <c r="AE148" s="228">
        <f t="shared" si="32"/>
        <v>3.7528110886154806</v>
      </c>
      <c r="AF148" s="238">
        <v>22</v>
      </c>
    </row>
    <row r="149" spans="1:32" ht="11.1" customHeight="1">
      <c r="A149" s="270">
        <v>23</v>
      </c>
      <c r="B149" s="236" t="s">
        <v>505</v>
      </c>
      <c r="C149" s="228">
        <f t="shared" ref="C149:O149" si="33">C31/C$6*100</f>
        <v>5.4406559040612281</v>
      </c>
      <c r="D149" s="228">
        <f t="shared" si="33"/>
        <v>5.0620996335521182</v>
      </c>
      <c r="E149" s="228">
        <f t="shared" si="33"/>
        <v>4.6326921676323085</v>
      </c>
      <c r="F149" s="228">
        <f t="shared" si="33"/>
        <v>4.2820055230841394</v>
      </c>
      <c r="G149" s="228">
        <f t="shared" si="33"/>
        <v>4.2999439588744348</v>
      </c>
      <c r="H149" s="228">
        <f t="shared" si="33"/>
        <v>4.3886791730788683</v>
      </c>
      <c r="I149" s="228">
        <f t="shared" si="33"/>
        <v>4.5822652308367644</v>
      </c>
      <c r="J149" s="228">
        <f t="shared" si="33"/>
        <v>4.9511894580872475</v>
      </c>
      <c r="K149" s="228">
        <f t="shared" si="33"/>
        <v>5.2591161955607264</v>
      </c>
      <c r="L149" s="228">
        <f t="shared" si="33"/>
        <v>5.4275515388111986</v>
      </c>
      <c r="M149" s="228">
        <f t="shared" si="33"/>
        <v>5.4091632077218899</v>
      </c>
      <c r="N149" s="228">
        <f t="shared" si="33"/>
        <v>5.5715353007097494</v>
      </c>
      <c r="O149" s="228">
        <f t="shared" si="33"/>
        <v>5.6653708937164833</v>
      </c>
      <c r="P149" s="228">
        <f t="shared" si="11"/>
        <v>5.7691835466023216</v>
      </c>
      <c r="Q149" s="228">
        <f t="shared" ref="Q149:AE149" si="34">Q31/Q$6*100</f>
        <v>5.7860037750816193</v>
      </c>
      <c r="R149" s="228">
        <f t="shared" si="34"/>
        <v>5.8045108552522242</v>
      </c>
      <c r="S149" s="228">
        <f t="shared" si="34"/>
        <v>5.8590659179898692</v>
      </c>
      <c r="T149" s="228">
        <f t="shared" si="34"/>
        <v>5.721844855381458</v>
      </c>
      <c r="U149" s="228">
        <f t="shared" si="34"/>
        <v>5.3160174024107931</v>
      </c>
      <c r="V149" s="228">
        <f t="shared" si="34"/>
        <v>4.8748925230803968</v>
      </c>
      <c r="W149" s="228">
        <f t="shared" si="34"/>
        <v>4.4072219391875933</v>
      </c>
      <c r="X149" s="228">
        <f t="shared" si="34"/>
        <v>3.9947173983186723</v>
      </c>
      <c r="Y149" s="228">
        <f t="shared" si="34"/>
        <v>3.8520556041782701</v>
      </c>
      <c r="Z149" s="228">
        <f t="shared" si="34"/>
        <v>3.7714876728203914</v>
      </c>
      <c r="AA149" s="228">
        <f t="shared" si="34"/>
        <v>3.7051193204816681</v>
      </c>
      <c r="AB149" s="228">
        <f t="shared" si="34"/>
        <v>3.7125326008895163</v>
      </c>
      <c r="AC149" s="228">
        <f t="shared" si="34"/>
        <v>3.7070853721026031</v>
      </c>
      <c r="AD149" s="228">
        <f t="shared" si="34"/>
        <v>3.686199675344791</v>
      </c>
      <c r="AE149" s="228">
        <f t="shared" si="34"/>
        <v>3.7073353060270984</v>
      </c>
      <c r="AF149" s="238">
        <v>23</v>
      </c>
    </row>
    <row r="150" spans="1:32" ht="11.1" customHeight="1">
      <c r="A150" s="270">
        <v>24</v>
      </c>
      <c r="B150" s="236" t="s">
        <v>506</v>
      </c>
      <c r="C150" s="228">
        <f t="shared" ref="C150:O150" si="35">C32/C$6*100</f>
        <v>6.8552928261678785</v>
      </c>
      <c r="D150" s="228">
        <f t="shared" si="35"/>
        <v>6.5808993438872587</v>
      </c>
      <c r="E150" s="228">
        <f t="shared" si="35"/>
        <v>6.2848302656329667</v>
      </c>
      <c r="F150" s="228">
        <f t="shared" si="35"/>
        <v>6.1522815351434339</v>
      </c>
      <c r="G150" s="228">
        <f t="shared" si="35"/>
        <v>5.8973854659496272</v>
      </c>
      <c r="H150" s="228">
        <f t="shared" si="35"/>
        <v>5.6045145542164718</v>
      </c>
      <c r="I150" s="228">
        <f t="shared" si="35"/>
        <v>5.3099349711999233</v>
      </c>
      <c r="J150" s="228">
        <f t="shared" si="35"/>
        <v>4.9837621610533036</v>
      </c>
      <c r="K150" s="228">
        <f t="shared" si="35"/>
        <v>4.6610877864929847</v>
      </c>
      <c r="L150" s="228">
        <f t="shared" si="35"/>
        <v>4.7261958875905767</v>
      </c>
      <c r="M150" s="228">
        <f t="shared" si="35"/>
        <v>4.8061629135754051</v>
      </c>
      <c r="N150" s="228">
        <f t="shared" si="35"/>
        <v>5.1554245157158869</v>
      </c>
      <c r="O150" s="228">
        <f t="shared" si="35"/>
        <v>5.5039561035622615</v>
      </c>
      <c r="P150" s="228">
        <f t="shared" si="11"/>
        <v>5.7428184075197519</v>
      </c>
      <c r="Q150" s="228">
        <f t="shared" ref="Q150:AE150" si="36">Q32/Q$6*100</f>
        <v>5.9282476102131332</v>
      </c>
      <c r="R150" s="228">
        <f t="shared" si="36"/>
        <v>6.0998309899488881</v>
      </c>
      <c r="S150" s="228">
        <f t="shared" si="36"/>
        <v>6.1879053247813882</v>
      </c>
      <c r="T150" s="228">
        <f t="shared" si="36"/>
        <v>6.3108564427632752</v>
      </c>
      <c r="U150" s="228">
        <f t="shared" si="36"/>
        <v>6.3911950187594799</v>
      </c>
      <c r="V150" s="228">
        <f t="shared" si="36"/>
        <v>6.4824866902319771</v>
      </c>
      <c r="W150" s="228">
        <f t="shared" si="36"/>
        <v>6.500118046149832</v>
      </c>
      <c r="X150" s="228">
        <f t="shared" si="36"/>
        <v>6.48194235661063</v>
      </c>
      <c r="Y150" s="228">
        <f t="shared" si="36"/>
        <v>6.4896799867645178</v>
      </c>
      <c r="Z150" s="228">
        <f t="shared" si="36"/>
        <v>6.4380463429678692</v>
      </c>
      <c r="AA150" s="228">
        <f t="shared" si="36"/>
        <v>6.4315136902442047</v>
      </c>
      <c r="AB150" s="228">
        <f t="shared" si="36"/>
        <v>6.4109412994998047</v>
      </c>
      <c r="AC150" s="228">
        <f t="shared" si="36"/>
        <v>6.342623757899708</v>
      </c>
      <c r="AD150" s="228">
        <f t="shared" si="36"/>
        <v>6.2206168448965933</v>
      </c>
      <c r="AE150" s="228">
        <f t="shared" si="36"/>
        <v>6.1037221616570632</v>
      </c>
      <c r="AF150" s="238">
        <v>24</v>
      </c>
    </row>
    <row r="151" spans="1:32" ht="11.1" customHeight="1">
      <c r="A151" s="270">
        <v>25</v>
      </c>
      <c r="B151" s="236" t="s">
        <v>507</v>
      </c>
      <c r="C151" s="228">
        <f t="shared" ref="C151:O151" si="37">C33/C$6*100</f>
        <v>7.7734494474463514</v>
      </c>
      <c r="D151" s="228">
        <f t="shared" si="37"/>
        <v>7.6917665068334458</v>
      </c>
      <c r="E151" s="228">
        <f t="shared" si="37"/>
        <v>7.5146729753554284</v>
      </c>
      <c r="F151" s="228">
        <f t="shared" si="37"/>
        <v>7.2333793805720275</v>
      </c>
      <c r="G151" s="228">
        <f t="shared" si="37"/>
        <v>7.0529642522281737</v>
      </c>
      <c r="H151" s="228">
        <f t="shared" si="37"/>
        <v>6.8036759339490871</v>
      </c>
      <c r="I151" s="228">
        <f t="shared" si="37"/>
        <v>6.6110737490186589</v>
      </c>
      <c r="J151" s="228">
        <f t="shared" si="37"/>
        <v>6.4111395871998971</v>
      </c>
      <c r="K151" s="228">
        <f t="shared" si="37"/>
        <v>6.3000933739811433</v>
      </c>
      <c r="L151" s="228">
        <f t="shared" si="37"/>
        <v>5.9240888793818014</v>
      </c>
      <c r="M151" s="228">
        <f t="shared" si="37"/>
        <v>5.5596409234020765</v>
      </c>
      <c r="N151" s="228">
        <f t="shared" si="37"/>
        <v>5.257751214045574</v>
      </c>
      <c r="O151" s="228">
        <f t="shared" si="37"/>
        <v>4.9914117374232072</v>
      </c>
      <c r="P151" s="228">
        <f t="shared" si="11"/>
        <v>4.7349980420007007</v>
      </c>
      <c r="Q151" s="228">
        <f t="shared" ref="Q151:AE151" si="38">Q33/Q$6*100</f>
        <v>4.8638089565813933</v>
      </c>
      <c r="R151" s="228">
        <f t="shared" si="38"/>
        <v>5.0538096297375867</v>
      </c>
      <c r="S151" s="228">
        <f t="shared" si="38"/>
        <v>5.4056873316049652</v>
      </c>
      <c r="T151" s="228">
        <f t="shared" si="38"/>
        <v>5.7727673208859001</v>
      </c>
      <c r="U151" s="228">
        <f t="shared" si="38"/>
        <v>6.0420741199010131</v>
      </c>
      <c r="V151" s="228">
        <f t="shared" si="38"/>
        <v>6.2871981806158157</v>
      </c>
      <c r="W151" s="228">
        <f t="shared" si="38"/>
        <v>6.4597338369969055</v>
      </c>
      <c r="X151" s="228">
        <f t="shared" si="38"/>
        <v>6.476064461747411</v>
      </c>
      <c r="Y151" s="228">
        <f t="shared" si="38"/>
        <v>6.5091290724680508</v>
      </c>
      <c r="Z151" s="228">
        <f t="shared" si="38"/>
        <v>6.4885139471273963</v>
      </c>
      <c r="AA151" s="228">
        <f t="shared" si="38"/>
        <v>6.4637201322845144</v>
      </c>
      <c r="AB151" s="228">
        <f t="shared" si="38"/>
        <v>6.5306353866119009</v>
      </c>
      <c r="AC151" s="228">
        <f t="shared" si="38"/>
        <v>6.5786102542977423</v>
      </c>
      <c r="AD151" s="228">
        <f t="shared" si="38"/>
        <v>6.5492373080878794</v>
      </c>
      <c r="AE151" s="228">
        <f t="shared" si="38"/>
        <v>6.5541192960598043</v>
      </c>
      <c r="AF151" s="238">
        <v>25</v>
      </c>
    </row>
    <row r="152" spans="1:32" ht="11.1" customHeight="1">
      <c r="A152" s="270">
        <v>26</v>
      </c>
      <c r="B152" s="236" t="s">
        <v>508</v>
      </c>
      <c r="C152" s="228">
        <f t="shared" ref="C152:O152" si="39">C34/C$6*100</f>
        <v>7.225163537386579</v>
      </c>
      <c r="D152" s="228">
        <f t="shared" si="39"/>
        <v>7.208142639322368</v>
      </c>
      <c r="E152" s="228">
        <f t="shared" si="39"/>
        <v>7.2276175909950506</v>
      </c>
      <c r="F152" s="228">
        <f t="shared" si="39"/>
        <v>7.3164711705087466</v>
      </c>
      <c r="G152" s="228">
        <f t="shared" si="39"/>
        <v>7.5254071064458072</v>
      </c>
      <c r="H152" s="228">
        <f t="shared" si="39"/>
        <v>7.6681272362979351</v>
      </c>
      <c r="I152" s="228">
        <f t="shared" si="39"/>
        <v>7.6651537364124698</v>
      </c>
      <c r="J152" s="228">
        <f t="shared" si="39"/>
        <v>7.6343485390103165</v>
      </c>
      <c r="K152" s="228">
        <f t="shared" si="39"/>
        <v>7.3668945064294844</v>
      </c>
      <c r="L152" s="228">
        <f t="shared" si="39"/>
        <v>7.0329420572742594</v>
      </c>
      <c r="M152" s="228">
        <f t="shared" si="39"/>
        <v>6.6581963373315469</v>
      </c>
      <c r="N152" s="228">
        <f t="shared" si="39"/>
        <v>6.4062916911254595</v>
      </c>
      <c r="O152" s="228">
        <f t="shared" si="39"/>
        <v>6.2122421064630116</v>
      </c>
      <c r="P152" s="228">
        <f t="shared" si="11"/>
        <v>6.1650483554744495</v>
      </c>
      <c r="Q152" s="228">
        <f t="shared" ref="Q152:AE152" si="40">Q34/Q$6*100</f>
        <v>5.8778615105752667</v>
      </c>
      <c r="R152" s="228">
        <f t="shared" si="40"/>
        <v>5.598425982035331</v>
      </c>
      <c r="S152" s="228">
        <f t="shared" si="40"/>
        <v>5.3695595205686821</v>
      </c>
      <c r="T152" s="228">
        <f t="shared" si="40"/>
        <v>5.1073720352474217</v>
      </c>
      <c r="U152" s="228">
        <f t="shared" si="40"/>
        <v>4.915258042627924</v>
      </c>
      <c r="V152" s="228">
        <f t="shared" si="40"/>
        <v>5.079858608141322</v>
      </c>
      <c r="W152" s="228">
        <f t="shared" si="40"/>
        <v>5.2863551076705146</v>
      </c>
      <c r="X152" s="228">
        <f t="shared" si="40"/>
        <v>5.5193432765637072</v>
      </c>
      <c r="Y152" s="228">
        <f t="shared" si="40"/>
        <v>5.6250797223074693</v>
      </c>
      <c r="Z152" s="228">
        <f t="shared" si="40"/>
        <v>5.6816553374164327</v>
      </c>
      <c r="AA152" s="228">
        <f t="shared" si="40"/>
        <v>5.7678354138026533</v>
      </c>
      <c r="AB152" s="228">
        <f t="shared" si="40"/>
        <v>5.8971386813491415</v>
      </c>
      <c r="AC152" s="228">
        <f t="shared" si="40"/>
        <v>5.9908418651850219</v>
      </c>
      <c r="AD152" s="228">
        <f t="shared" si="40"/>
        <v>6.0198758379697894</v>
      </c>
      <c r="AE152" s="228">
        <f t="shared" si="40"/>
        <v>6.0890204018065717</v>
      </c>
      <c r="AF152" s="238">
        <v>26</v>
      </c>
    </row>
    <row r="153" spans="1:32" ht="11.1" customHeight="1">
      <c r="A153" s="270">
        <v>27</v>
      </c>
      <c r="B153" s="236" t="s">
        <v>509</v>
      </c>
      <c r="C153" s="228">
        <f t="shared" ref="C153:O153" si="41">C35/C$6*100</f>
        <v>6.8985629574482719</v>
      </c>
      <c r="D153" s="228">
        <f t="shared" si="41"/>
        <v>6.9735480670207819</v>
      </c>
      <c r="E153" s="228">
        <f t="shared" si="41"/>
        <v>7.0053568603223164</v>
      </c>
      <c r="F153" s="228">
        <f t="shared" si="41"/>
        <v>6.8867974511625736</v>
      </c>
      <c r="G153" s="228">
        <f t="shared" si="41"/>
        <v>6.9446539999353369</v>
      </c>
      <c r="H153" s="228">
        <f t="shared" si="41"/>
        <v>7.0108709022274827</v>
      </c>
      <c r="I153" s="228">
        <f t="shared" si="41"/>
        <v>7.042863855974292</v>
      </c>
      <c r="J153" s="228">
        <f t="shared" si="41"/>
        <v>7.2012008931850975</v>
      </c>
      <c r="K153" s="228">
        <f t="shared" si="41"/>
        <v>7.331556464075482</v>
      </c>
      <c r="L153" s="228">
        <f t="shared" si="41"/>
        <v>7.4496644295302019</v>
      </c>
      <c r="M153" s="228">
        <f t="shared" si="41"/>
        <v>7.4572942881110356</v>
      </c>
      <c r="N153" s="228">
        <f t="shared" si="41"/>
        <v>7.4147499866588404</v>
      </c>
      <c r="O153" s="228">
        <f t="shared" si="41"/>
        <v>7.3437178595245856</v>
      </c>
      <c r="P153" s="228">
        <f t="shared" si="11"/>
        <v>7.15619664775011</v>
      </c>
      <c r="Q153" s="228">
        <f t="shared" ref="Q153:AE153" si="42">Q35/Q$6*100</f>
        <v>6.905221162678628</v>
      </c>
      <c r="R153" s="228">
        <f t="shared" si="42"/>
        <v>6.6192620320582147</v>
      </c>
      <c r="S153" s="228">
        <f t="shared" si="42"/>
        <v>6.4007286623296329</v>
      </c>
      <c r="T153" s="228">
        <f t="shared" si="42"/>
        <v>6.2838826615307237</v>
      </c>
      <c r="U153" s="228">
        <f t="shared" si="42"/>
        <v>6.2528688033846898</v>
      </c>
      <c r="V153" s="228">
        <f t="shared" si="42"/>
        <v>6.023670356966055</v>
      </c>
      <c r="W153" s="228">
        <f t="shared" si="42"/>
        <v>5.7878648557973085</v>
      </c>
      <c r="X153" s="228">
        <f t="shared" si="42"/>
        <v>5.5877519678441629</v>
      </c>
      <c r="Y153" s="228">
        <f t="shared" si="42"/>
        <v>5.5628173895033033</v>
      </c>
      <c r="Z153" s="228">
        <f t="shared" si="42"/>
        <v>5.4562333721705425</v>
      </c>
      <c r="AA153" s="228">
        <f t="shared" si="42"/>
        <v>5.3589263850963125</v>
      </c>
      <c r="AB153" s="228">
        <f t="shared" si="42"/>
        <v>5.3408761607176602</v>
      </c>
      <c r="AC153" s="228">
        <f t="shared" si="42"/>
        <v>5.3194295130062592</v>
      </c>
      <c r="AD153" s="228">
        <f t="shared" si="42"/>
        <v>5.2094769581541733</v>
      </c>
      <c r="AE153" s="228">
        <f t="shared" si="42"/>
        <v>5.1284223641177382</v>
      </c>
      <c r="AF153" s="238">
        <v>27</v>
      </c>
    </row>
    <row r="154" spans="1:32" ht="11.1" customHeight="1">
      <c r="A154" s="270">
        <v>28</v>
      </c>
      <c r="B154" s="236" t="s">
        <v>510</v>
      </c>
      <c r="C154" s="228">
        <f t="shared" ref="C154:O154" si="43">C36/C$6*100</f>
        <v>4.5354210480144346</v>
      </c>
      <c r="D154" s="228">
        <f t="shared" si="43"/>
        <v>4.8769955397919214</v>
      </c>
      <c r="E154" s="228">
        <f t="shared" si="43"/>
        <v>5.4937327496791655</v>
      </c>
      <c r="F154" s="228">
        <f t="shared" si="43"/>
        <v>5.9270420485809137</v>
      </c>
      <c r="G154" s="228">
        <f t="shared" si="43"/>
        <v>6.3282016187263572</v>
      </c>
      <c r="H154" s="228">
        <f t="shared" si="43"/>
        <v>6.6041346056598673</v>
      </c>
      <c r="I154" s="228">
        <f t="shared" si="43"/>
        <v>6.620640945914384</v>
      </c>
      <c r="J154" s="228">
        <f t="shared" si="43"/>
        <v>6.7641722444532846</v>
      </c>
      <c r="K154" s="228">
        <f t="shared" si="43"/>
        <v>6.7240139666816621</v>
      </c>
      <c r="L154" s="228">
        <f t="shared" si="43"/>
        <v>6.7126126367015164</v>
      </c>
      <c r="M154" s="228">
        <f t="shared" si="43"/>
        <v>6.7006841629353637</v>
      </c>
      <c r="N154" s="228">
        <f t="shared" si="43"/>
        <v>6.7811782912642089</v>
      </c>
      <c r="O154" s="228">
        <f t="shared" si="43"/>
        <v>6.8800433933267042</v>
      </c>
      <c r="P154" s="228">
        <f t="shared" si="11"/>
        <v>7.048926719129847</v>
      </c>
      <c r="Q154" s="228">
        <f t="shared" ref="Q154:AE154" si="44">Q36/Q$6*100</f>
        <v>7.2207156634880363</v>
      </c>
      <c r="R154" s="228">
        <f t="shared" si="44"/>
        <v>7.3470791432392142</v>
      </c>
      <c r="S154" s="228">
        <f t="shared" si="44"/>
        <v>7.3308925859116805</v>
      </c>
      <c r="T154" s="228">
        <f t="shared" si="44"/>
        <v>7.2901055380702156</v>
      </c>
      <c r="U154" s="228">
        <f t="shared" si="44"/>
        <v>7.0966711902291051</v>
      </c>
      <c r="V154" s="228">
        <f t="shared" si="44"/>
        <v>6.9033371505992038</v>
      </c>
      <c r="W154" s="228">
        <f t="shared" si="44"/>
        <v>6.6698559836972056</v>
      </c>
      <c r="X154" s="228">
        <f t="shared" si="44"/>
        <v>6.5307163778160744</v>
      </c>
      <c r="Y154" s="228">
        <f t="shared" si="44"/>
        <v>6.532366941100844</v>
      </c>
      <c r="Z154" s="228">
        <f t="shared" si="44"/>
        <v>6.4587318301048606</v>
      </c>
      <c r="AA154" s="228">
        <f t="shared" si="44"/>
        <v>6.4084553815460836</v>
      </c>
      <c r="AB154" s="228">
        <f t="shared" si="44"/>
        <v>6.4120752434829713</v>
      </c>
      <c r="AC154" s="228">
        <f t="shared" si="44"/>
        <v>6.4007726391303033</v>
      </c>
      <c r="AD154" s="228">
        <f t="shared" si="44"/>
        <v>6.3358570525767961</v>
      </c>
      <c r="AE154" s="228">
        <f t="shared" si="44"/>
        <v>6.322379691636816</v>
      </c>
      <c r="AF154" s="238">
        <v>28</v>
      </c>
    </row>
    <row r="155" spans="1:32" ht="11.1" customHeight="1">
      <c r="A155" s="270">
        <v>29</v>
      </c>
      <c r="B155" s="236" t="s">
        <v>511</v>
      </c>
      <c r="C155" s="228">
        <f t="shared" ref="C155:O155" si="45">C37/C$6*100</f>
        <v>4.7541426705139544</v>
      </c>
      <c r="D155" s="228">
        <f t="shared" si="45"/>
        <v>4.6166853266796135</v>
      </c>
      <c r="E155" s="228">
        <f t="shared" si="45"/>
        <v>4.2291068634615918</v>
      </c>
      <c r="F155" s="228">
        <f t="shared" si="45"/>
        <v>4.1138835655294423</v>
      </c>
      <c r="G155" s="228">
        <f t="shared" si="45"/>
        <v>3.9273243595684835</v>
      </c>
      <c r="H155" s="228">
        <f t="shared" si="45"/>
        <v>3.9327409051522664</v>
      </c>
      <c r="I155" s="228">
        <f t="shared" si="45"/>
        <v>4.1617306496408082</v>
      </c>
      <c r="J155" s="228">
        <f t="shared" si="45"/>
        <v>4.6361351864198168</v>
      </c>
      <c r="K155" s="228">
        <f t="shared" si="45"/>
        <v>5.1660140455126804</v>
      </c>
      <c r="L155" s="228">
        <f t="shared" si="45"/>
        <v>5.5718067328003418</v>
      </c>
      <c r="M155" s="228">
        <f t="shared" si="45"/>
        <v>5.8927345818217471</v>
      </c>
      <c r="N155" s="228">
        <f t="shared" si="45"/>
        <v>6.0372752014515179</v>
      </c>
      <c r="O155" s="228">
        <f t="shared" si="45"/>
        <v>6.1599657255607916</v>
      </c>
      <c r="P155" s="228">
        <f t="shared" si="11"/>
        <v>6.1790063702828695</v>
      </c>
      <c r="Q155" s="228">
        <f t="shared" ref="Q155:AE155" si="46">Q37/Q$6*100</f>
        <v>6.2353444277495633</v>
      </c>
      <c r="R155" s="228">
        <f t="shared" si="46"/>
        <v>6.3025919135977659</v>
      </c>
      <c r="S155" s="228">
        <f t="shared" si="46"/>
        <v>6.3905518141503981</v>
      </c>
      <c r="T155" s="228">
        <f t="shared" si="46"/>
        <v>6.528033195397315</v>
      </c>
      <c r="U155" s="228">
        <f t="shared" si="46"/>
        <v>6.6900494930949153</v>
      </c>
      <c r="V155" s="228">
        <f t="shared" si="46"/>
        <v>6.8775302827464957</v>
      </c>
      <c r="W155" s="228">
        <f t="shared" si="46"/>
        <v>7.0387812666973177</v>
      </c>
      <c r="X155" s="228">
        <f t="shared" si="46"/>
        <v>7.0263354702190837</v>
      </c>
      <c r="Y155" s="228">
        <f t="shared" si="46"/>
        <v>7.0889391534090835</v>
      </c>
      <c r="Z155" s="228">
        <f t="shared" si="46"/>
        <v>7.0387977495186878</v>
      </c>
      <c r="AA155" s="228">
        <f t="shared" si="46"/>
        <v>7.0144878862423345</v>
      </c>
      <c r="AB155" s="228">
        <f t="shared" si="46"/>
        <v>7.0482178180397881</v>
      </c>
      <c r="AC155" s="228">
        <f t="shared" si="46"/>
        <v>7.0735664982065529</v>
      </c>
      <c r="AD155" s="228">
        <f t="shared" si="46"/>
        <v>6.9873979256762615</v>
      </c>
      <c r="AE155" s="228">
        <f t="shared" si="46"/>
        <v>6.929138763432487</v>
      </c>
      <c r="AF155" s="238">
        <v>29</v>
      </c>
    </row>
    <row r="156" spans="1:32" ht="11.1" customHeight="1">
      <c r="A156" s="270">
        <v>30</v>
      </c>
      <c r="B156" s="236" t="s">
        <v>512</v>
      </c>
      <c r="C156" s="228">
        <f t="shared" ref="C156:O156" si="47">C38/C$6*100</f>
        <v>0.89658082979071496</v>
      </c>
      <c r="D156" s="228">
        <f t="shared" si="47"/>
        <v>1.1421626126120661</v>
      </c>
      <c r="E156" s="228">
        <f t="shared" si="47"/>
        <v>1.3589297329606387</v>
      </c>
      <c r="F156" s="228">
        <f t="shared" si="47"/>
        <v>1.6199668408191326</v>
      </c>
      <c r="G156" s="228">
        <f t="shared" si="47"/>
        <v>1.7242076108159372</v>
      </c>
      <c r="H156" s="228">
        <f t="shared" si="47"/>
        <v>1.8821120766238701</v>
      </c>
      <c r="I156" s="228">
        <f t="shared" si="47"/>
        <v>1.8838936240260455</v>
      </c>
      <c r="J156" s="228">
        <f t="shared" si="47"/>
        <v>1.6244769309029012</v>
      </c>
      <c r="K156" s="228">
        <f t="shared" si="47"/>
        <v>1.6562668620226138</v>
      </c>
      <c r="L156" s="228">
        <f t="shared" si="47"/>
        <v>1.7594053316933607</v>
      </c>
      <c r="M156" s="228">
        <f t="shared" si="47"/>
        <v>2.042139207547581</v>
      </c>
      <c r="N156" s="228">
        <f t="shared" si="47"/>
        <v>2.38913495917605</v>
      </c>
      <c r="O156" s="228">
        <f t="shared" si="47"/>
        <v>2.8087745708816629</v>
      </c>
      <c r="P156" s="228">
        <f t="shared" si="11"/>
        <v>3.2538975817739346</v>
      </c>
      <c r="Q156" s="228">
        <f t="shared" ref="Q156:AE156" si="48">Q38/Q$6*100</f>
        <v>3.5988594654164019</v>
      </c>
      <c r="R156" s="228">
        <f t="shared" si="48"/>
        <v>3.9295476104637932</v>
      </c>
      <c r="S156" s="228">
        <f t="shared" si="48"/>
        <v>3.8197527534734856</v>
      </c>
      <c r="T156" s="228">
        <f t="shared" si="48"/>
        <v>3.944348299580394</v>
      </c>
      <c r="U156" s="228">
        <f t="shared" si="48"/>
        <v>4.0951544663526782</v>
      </c>
      <c r="V156" s="228">
        <f t="shared" si="48"/>
        <v>4.2637164122994538</v>
      </c>
      <c r="W156" s="228">
        <f t="shared" si="48"/>
        <v>4.372553648868621</v>
      </c>
      <c r="X156" s="228">
        <f t="shared" si="48"/>
        <v>4.4738283604675297</v>
      </c>
      <c r="Y156" s="228">
        <f t="shared" si="48"/>
        <v>4.5675041139867973</v>
      </c>
      <c r="Z156" s="228">
        <f t="shared" si="48"/>
        <v>4.55878229770902</v>
      </c>
      <c r="AA156" s="228">
        <f t="shared" si="48"/>
        <v>4.6680543424183911</v>
      </c>
      <c r="AB156" s="228">
        <f t="shared" si="48"/>
        <v>4.6863384948783535</v>
      </c>
      <c r="AC156" s="228">
        <f t="shared" si="48"/>
        <v>4.7832792452451045</v>
      </c>
      <c r="AD156" s="228">
        <f t="shared" si="48"/>
        <v>4.7778837932615454</v>
      </c>
      <c r="AE156" s="228">
        <f t="shared" si="48"/>
        <v>4.8701448372527638</v>
      </c>
      <c r="AF156" s="238">
        <v>30</v>
      </c>
    </row>
    <row r="157" spans="1:32" ht="11.1" customHeight="1">
      <c r="A157" s="270">
        <v>31</v>
      </c>
      <c r="B157" s="236" t="s">
        <v>513</v>
      </c>
      <c r="C157" s="228">
        <f t="shared" ref="C157:O157" si="49">C39/C$6*100</f>
        <v>7.5278173597395734E-2</v>
      </c>
      <c r="D157" s="228">
        <f t="shared" si="49"/>
        <v>8.2726731287322552E-2</v>
      </c>
      <c r="E157" s="228">
        <f t="shared" si="49"/>
        <v>9.1038999851826188E-2</v>
      </c>
      <c r="F157" s="228">
        <f t="shared" si="49"/>
        <v>9.9632612816811683E-2</v>
      </c>
      <c r="G157" s="228">
        <f t="shared" si="49"/>
        <v>0.10143982584142518</v>
      </c>
      <c r="H157" s="228">
        <f t="shared" si="49"/>
        <v>0.10537422199382789</v>
      </c>
      <c r="I157" s="228">
        <f t="shared" si="49"/>
        <v>0.11776093826062733</v>
      </c>
      <c r="J157" s="228">
        <f t="shared" si="49"/>
        <v>0.13139966983753845</v>
      </c>
      <c r="K157" s="228">
        <f t="shared" si="49"/>
        <v>0.1496430178144508</v>
      </c>
      <c r="L157" s="228">
        <f t="shared" si="49"/>
        <v>0.16083317735768335</v>
      </c>
      <c r="M157" s="228">
        <f t="shared" si="49"/>
        <v>0.17771350132365918</v>
      </c>
      <c r="N157" s="228">
        <f t="shared" si="49"/>
        <v>0.18290730561929666</v>
      </c>
      <c r="O157" s="228">
        <f t="shared" si="49"/>
        <v>0.20058932120626113</v>
      </c>
      <c r="P157" s="228">
        <f t="shared" si="11"/>
        <v>0.23495991594173304</v>
      </c>
      <c r="Q157" s="228">
        <f t="shared" ref="Q157:AE157" si="50">Q39/Q$6*100</f>
        <v>0.2657543768079243</v>
      </c>
      <c r="R157" s="228">
        <f t="shared" si="50"/>
        <v>0.29800486319390646</v>
      </c>
      <c r="S157" s="228">
        <f t="shared" si="50"/>
        <v>0.36700258746364955</v>
      </c>
      <c r="T157" s="228">
        <f t="shared" si="50"/>
        <v>0.42439589443924158</v>
      </c>
      <c r="U157" s="228">
        <f t="shared" si="50"/>
        <v>0.47048375508900775</v>
      </c>
      <c r="V157" s="228">
        <f t="shared" si="50"/>
        <v>0.5163855000142682</v>
      </c>
      <c r="W157" s="228">
        <f t="shared" si="50"/>
        <v>0.57942020701566899</v>
      </c>
      <c r="X157" s="228">
        <f t="shared" si="50"/>
        <v>0.60092095356963304</v>
      </c>
      <c r="Y157" s="228">
        <f t="shared" si="50"/>
        <v>0.60961517331787518</v>
      </c>
      <c r="Z157" s="228">
        <f t="shared" si="50"/>
        <v>0.62480140063177969</v>
      </c>
      <c r="AA157" s="228">
        <f t="shared" si="50"/>
        <v>0.64701112939345373</v>
      </c>
      <c r="AB157" s="228">
        <f t="shared" si="50"/>
        <v>0.63727651853998413</v>
      </c>
      <c r="AC157" s="228">
        <f t="shared" si="50"/>
        <v>0.66274653618543333</v>
      </c>
      <c r="AD157" s="228">
        <f t="shared" si="50"/>
        <v>0.67260628740659967</v>
      </c>
      <c r="AE157" s="228">
        <f t="shared" si="50"/>
        <v>0.70730415823080517</v>
      </c>
      <c r="AF157" s="238">
        <v>31</v>
      </c>
    </row>
    <row r="158" spans="1:32" ht="18" customHeight="1">
      <c r="A158" s="270">
        <v>32</v>
      </c>
      <c r="B158" s="232" t="s">
        <v>36</v>
      </c>
      <c r="C158" s="228">
        <f t="shared" ref="C158:O158" si="51">C40/C$6*100</f>
        <v>47.528149294993234</v>
      </c>
      <c r="D158" s="228">
        <f t="shared" si="51"/>
        <v>47.708700013706924</v>
      </c>
      <c r="E158" s="228">
        <f t="shared" si="51"/>
        <v>48.121834040298253</v>
      </c>
      <c r="F158" s="228">
        <f t="shared" si="51"/>
        <v>48.510873652665978</v>
      </c>
      <c r="G158" s="228">
        <f t="shared" si="51"/>
        <v>48.399325351065322</v>
      </c>
      <c r="H158" s="228">
        <f t="shared" si="51"/>
        <v>48.291734888844545</v>
      </c>
      <c r="I158" s="228">
        <f t="shared" si="51"/>
        <v>48.369355705566704</v>
      </c>
      <c r="J158" s="228">
        <f t="shared" si="51"/>
        <v>47.988878154527676</v>
      </c>
      <c r="K158" s="228">
        <f t="shared" si="51"/>
        <v>47.671970544382539</v>
      </c>
      <c r="L158" s="228">
        <f t="shared" si="51"/>
        <v>47.675338912805152</v>
      </c>
      <c r="M158" s="228">
        <f t="shared" si="51"/>
        <v>48.408885402708329</v>
      </c>
      <c r="N158" s="228">
        <f t="shared" si="51"/>
        <v>48.303671487272531</v>
      </c>
      <c r="O158" s="228">
        <f t="shared" si="51"/>
        <v>48.189651896951332</v>
      </c>
      <c r="P158" s="228">
        <f t="shared" si="11"/>
        <v>48.214214170228331</v>
      </c>
      <c r="Q158" s="228">
        <f t="shared" ref="Q158:AE158" si="52">Q40/Q$6*100</f>
        <v>48.381508043042651</v>
      </c>
      <c r="R158" s="228">
        <f t="shared" si="52"/>
        <v>48.466125118575512</v>
      </c>
      <c r="S158" s="228">
        <f t="shared" si="52"/>
        <v>48.726621871573265</v>
      </c>
      <c r="T158" s="228">
        <f t="shared" si="52"/>
        <v>48.634105699408721</v>
      </c>
      <c r="U158" s="228">
        <f t="shared" si="52"/>
        <v>48.578445557595593</v>
      </c>
      <c r="V158" s="228">
        <f t="shared" si="52"/>
        <v>48.242837663634774</v>
      </c>
      <c r="W158" s="228">
        <f t="shared" si="52"/>
        <v>48.204331672403292</v>
      </c>
      <c r="X158" s="228">
        <f t="shared" si="52"/>
        <v>48.29290925780947</v>
      </c>
      <c r="Y158" s="228">
        <f t="shared" si="52"/>
        <v>48.286522920242334</v>
      </c>
      <c r="Z158" s="228">
        <f t="shared" si="52"/>
        <v>48.103228057495684</v>
      </c>
      <c r="AA158" s="228">
        <f t="shared" si="52"/>
        <v>48.251766654928652</v>
      </c>
      <c r="AB158" s="228">
        <f t="shared" si="52"/>
        <v>48.147765500384281</v>
      </c>
      <c r="AC158" s="228">
        <f t="shared" si="52"/>
        <v>48.025826643490845</v>
      </c>
      <c r="AD158" s="228">
        <f t="shared" si="52"/>
        <v>47.939678566560509</v>
      </c>
      <c r="AE158" s="228">
        <f t="shared" si="52"/>
        <v>48.091699112287806</v>
      </c>
      <c r="AF158" s="238">
        <v>32</v>
      </c>
    </row>
    <row r="159" spans="1:32" ht="11.1" customHeight="1">
      <c r="A159" s="270">
        <v>33</v>
      </c>
      <c r="B159" s="236" t="s">
        <v>503</v>
      </c>
      <c r="C159" s="228">
        <f t="shared" ref="C159:O159" si="53">C41/C$6*100</f>
        <v>1.986395396532225</v>
      </c>
      <c r="D159" s="228">
        <f t="shared" si="53"/>
        <v>1.9568147054649376</v>
      </c>
      <c r="E159" s="228">
        <f t="shared" si="53"/>
        <v>1.8946157651922115</v>
      </c>
      <c r="F159" s="228">
        <f t="shared" si="53"/>
        <v>1.8260810009265445</v>
      </c>
      <c r="G159" s="228">
        <f t="shared" si="53"/>
        <v>1.7212438974447402</v>
      </c>
      <c r="H159" s="228">
        <f t="shared" si="53"/>
        <v>1.6083577748681799</v>
      </c>
      <c r="I159" s="228">
        <f t="shared" si="53"/>
        <v>1.6345837284491855</v>
      </c>
      <c r="J159" s="228">
        <f t="shared" si="53"/>
        <v>1.5586384887374682</v>
      </c>
      <c r="K159" s="228">
        <f t="shared" si="53"/>
        <v>1.4408407192107113</v>
      </c>
      <c r="L159" s="228">
        <f t="shared" si="53"/>
        <v>1.2993662932163963</v>
      </c>
      <c r="M159" s="228">
        <f t="shared" si="53"/>
        <v>1.0835757318255601</v>
      </c>
      <c r="N159" s="228">
        <f t="shared" si="53"/>
        <v>0.8388921500613693</v>
      </c>
      <c r="O159" s="228">
        <f t="shared" si="53"/>
        <v>0.63897721719329548</v>
      </c>
      <c r="P159" s="228">
        <f t="shared" si="11"/>
        <v>0.58920916214431296</v>
      </c>
      <c r="Q159" s="228">
        <f t="shared" ref="Q159:AE159" si="54">Q41/Q$6*100</f>
        <v>0.57814819456269384</v>
      </c>
      <c r="R159" s="228">
        <f t="shared" si="54"/>
        <v>0.62081150393376638</v>
      </c>
      <c r="S159" s="228">
        <f t="shared" si="54"/>
        <v>0.66798287236451437</v>
      </c>
      <c r="T159" s="228">
        <f t="shared" si="54"/>
        <v>0.70371318047350329</v>
      </c>
      <c r="U159" s="228">
        <f t="shared" si="54"/>
        <v>0.73990181208589445</v>
      </c>
      <c r="V159" s="228">
        <f t="shared" si="54"/>
        <v>0.7608063157346211</v>
      </c>
      <c r="W159" s="228">
        <f t="shared" si="54"/>
        <v>0.78034717993961011</v>
      </c>
      <c r="X159" s="228">
        <f t="shared" si="54"/>
        <v>0.9312086202454708</v>
      </c>
      <c r="Y159" s="228">
        <f t="shared" si="54"/>
        <v>0.83088009638663773</v>
      </c>
      <c r="Z159" s="228">
        <f t="shared" si="54"/>
        <v>1.0792590608041173</v>
      </c>
      <c r="AA159" s="228">
        <f t="shared" si="54"/>
        <v>1.010806075864342</v>
      </c>
      <c r="AB159" s="228">
        <f t="shared" si="54"/>
        <v>0.91584875707140068</v>
      </c>
      <c r="AC159" s="228">
        <f t="shared" si="54"/>
        <v>0.8257643500889188</v>
      </c>
      <c r="AD159" s="228">
        <f t="shared" si="54"/>
        <v>1.1019689966667079</v>
      </c>
      <c r="AE159" s="228">
        <f t="shared" si="54"/>
        <v>1.0393396667185797</v>
      </c>
      <c r="AF159" s="238">
        <v>33</v>
      </c>
    </row>
    <row r="160" spans="1:32" ht="11.1" customHeight="1">
      <c r="A160" s="270">
        <v>34</v>
      </c>
      <c r="B160" s="236" t="s">
        <v>504</v>
      </c>
      <c r="C160" s="228">
        <f t="shared" ref="C160:O160" si="55">C42/C$6*100</f>
        <v>3.804215103528235</v>
      </c>
      <c r="D160" s="228">
        <f t="shared" si="55"/>
        <v>3.9498981684883936</v>
      </c>
      <c r="E160" s="228">
        <f t="shared" si="55"/>
        <v>4.0744033492306269</v>
      </c>
      <c r="F160" s="228">
        <f t="shared" si="55"/>
        <v>4.0357023323852514</v>
      </c>
      <c r="G160" s="228">
        <f t="shared" si="55"/>
        <v>3.9847126275743889</v>
      </c>
      <c r="H160" s="228">
        <f t="shared" si="55"/>
        <v>3.8855890159332382</v>
      </c>
      <c r="I160" s="228">
        <f t="shared" si="55"/>
        <v>3.7177001584215255</v>
      </c>
      <c r="J160" s="228">
        <f t="shared" si="55"/>
        <v>3.6829331511110066</v>
      </c>
      <c r="K160" s="228">
        <f t="shared" si="55"/>
        <v>3.6795057023367961</v>
      </c>
      <c r="L160" s="228">
        <f t="shared" si="55"/>
        <v>3.7058477499398377</v>
      </c>
      <c r="M160" s="228">
        <f t="shared" si="55"/>
        <v>3.7355241799304948</v>
      </c>
      <c r="N160" s="228">
        <f t="shared" si="55"/>
        <v>3.7540690538449226</v>
      </c>
      <c r="O160" s="228">
        <f t="shared" si="55"/>
        <v>3.6402179623741078</v>
      </c>
      <c r="P160" s="228">
        <f t="shared" si="11"/>
        <v>3.3693096856991089</v>
      </c>
      <c r="Q160" s="228">
        <f t="shared" ref="Q160:AE160" si="56">Q42/Q$6*100</f>
        <v>2.9650281709975026</v>
      </c>
      <c r="R160" s="228">
        <f t="shared" si="56"/>
        <v>2.5227498779087751</v>
      </c>
      <c r="S160" s="228">
        <f t="shared" si="56"/>
        <v>2.164870028927691</v>
      </c>
      <c r="T160" s="228">
        <f t="shared" si="56"/>
        <v>1.9857240632598194</v>
      </c>
      <c r="U160" s="228">
        <f t="shared" si="56"/>
        <v>2.046579388520795</v>
      </c>
      <c r="V160" s="228">
        <f t="shared" si="56"/>
        <v>2.1246000245661532</v>
      </c>
      <c r="W160" s="228">
        <f t="shared" si="56"/>
        <v>2.276426805174149</v>
      </c>
      <c r="X160" s="228">
        <f t="shared" si="56"/>
        <v>2.4214425604610268</v>
      </c>
      <c r="Y160" s="228">
        <f t="shared" si="56"/>
        <v>2.4345456175779319</v>
      </c>
      <c r="Z160" s="228">
        <f t="shared" si="56"/>
        <v>2.4853737406463594</v>
      </c>
      <c r="AA160" s="228">
        <f t="shared" si="56"/>
        <v>2.5283936755069383</v>
      </c>
      <c r="AB160" s="228">
        <f t="shared" si="56"/>
        <v>2.5988736156433871</v>
      </c>
      <c r="AC160" s="228">
        <f t="shared" si="56"/>
        <v>2.6202162183886104</v>
      </c>
      <c r="AD160" s="228">
        <f t="shared" si="56"/>
        <v>2.6584552855602781</v>
      </c>
      <c r="AE160" s="228">
        <f t="shared" si="56"/>
        <v>2.6733530602709861</v>
      </c>
      <c r="AF160" s="238">
        <v>34</v>
      </c>
    </row>
    <row r="161" spans="1:32" ht="11.1" customHeight="1">
      <c r="A161" s="270">
        <v>35</v>
      </c>
      <c r="B161" s="236" t="s">
        <v>505</v>
      </c>
      <c r="C161" s="228">
        <f t="shared" ref="C161:O161" si="57">C43/C$6*100</f>
        <v>4.3749066432099086</v>
      </c>
      <c r="D161" s="228">
        <f t="shared" si="57"/>
        <v>4.0500921274962058</v>
      </c>
      <c r="E161" s="228">
        <f t="shared" si="57"/>
        <v>3.7476675180382792</v>
      </c>
      <c r="F161" s="228">
        <f t="shared" si="57"/>
        <v>3.5976289764202813</v>
      </c>
      <c r="G161" s="228">
        <f t="shared" si="57"/>
        <v>3.6751392945284462</v>
      </c>
      <c r="H161" s="228">
        <f t="shared" si="57"/>
        <v>3.7729711703782267</v>
      </c>
      <c r="I161" s="228">
        <f t="shared" si="57"/>
        <v>3.9805166849099982</v>
      </c>
      <c r="J161" s="228">
        <f t="shared" si="57"/>
        <v>4.1124770085229603</v>
      </c>
      <c r="K161" s="228">
        <f t="shared" si="57"/>
        <v>4.1603749094462659</v>
      </c>
      <c r="L161" s="228">
        <f t="shared" si="57"/>
        <v>4.2257814380063641</v>
      </c>
      <c r="M161" s="228">
        <f t="shared" si="57"/>
        <v>4.3844167728862304</v>
      </c>
      <c r="N161" s="228">
        <f t="shared" si="57"/>
        <v>4.4770265222263728</v>
      </c>
      <c r="O161" s="228">
        <f t="shared" si="57"/>
        <v>4.577131245160504</v>
      </c>
      <c r="P161" s="228">
        <f t="shared" si="11"/>
        <v>4.6842063770033953</v>
      </c>
      <c r="Q161" s="228">
        <f t="shared" ref="Q161:AE161" si="58">Q43/Q$6*100</f>
        <v>4.7919764658156154</v>
      </c>
      <c r="R161" s="228">
        <f t="shared" si="58"/>
        <v>4.8770010815620521</v>
      </c>
      <c r="S161" s="228">
        <f t="shared" si="58"/>
        <v>5.0221473658500599</v>
      </c>
      <c r="T161" s="228">
        <f t="shared" si="58"/>
        <v>4.9256141261944411</v>
      </c>
      <c r="U161" s="228">
        <f t="shared" si="58"/>
        <v>4.5646403767861425</v>
      </c>
      <c r="V161" s="228">
        <f t="shared" si="58"/>
        <v>4.0812072651295859</v>
      </c>
      <c r="W161" s="228">
        <f t="shared" si="58"/>
        <v>3.6169340308411098</v>
      </c>
      <c r="X161" s="228">
        <f t="shared" si="58"/>
        <v>3.2894950763250899</v>
      </c>
      <c r="Y161" s="228">
        <f t="shared" si="58"/>
        <v>3.1542880813729539</v>
      </c>
      <c r="Z161" s="228">
        <f t="shared" si="58"/>
        <v>3.049863239023296</v>
      </c>
      <c r="AA161" s="228">
        <f t="shared" si="58"/>
        <v>2.9890585818889517</v>
      </c>
      <c r="AB161" s="228">
        <f t="shared" si="58"/>
        <v>2.9672794163968299</v>
      </c>
      <c r="AC161" s="228">
        <f t="shared" si="58"/>
        <v>2.9718725195671611</v>
      </c>
      <c r="AD161" s="228">
        <f t="shared" si="58"/>
        <v>2.9749321569745106</v>
      </c>
      <c r="AE161" s="228">
        <f t="shared" si="58"/>
        <v>2.9833359289830241</v>
      </c>
      <c r="AF161" s="238">
        <v>35</v>
      </c>
    </row>
    <row r="162" spans="1:32" ht="11.1" customHeight="1">
      <c r="A162" s="270">
        <v>36</v>
      </c>
      <c r="B162" s="236" t="s">
        <v>506</v>
      </c>
      <c r="C162" s="228">
        <f t="shared" ref="C162:O162" si="59">C44/C$6*100</f>
        <v>6.2859053178398598</v>
      </c>
      <c r="D162" s="228">
        <f t="shared" si="59"/>
        <v>5.963238763659918</v>
      </c>
      <c r="E162" s="228">
        <f t="shared" si="59"/>
        <v>5.7374661272135041</v>
      </c>
      <c r="F162" s="228">
        <f t="shared" si="59"/>
        <v>5.4999528328097558</v>
      </c>
      <c r="G162" s="228">
        <f t="shared" si="59"/>
        <v>5.1491825539665266</v>
      </c>
      <c r="H162" s="228">
        <f t="shared" si="59"/>
        <v>4.8247999803192121</v>
      </c>
      <c r="I162" s="228">
        <f t="shared" si="59"/>
        <v>4.512762359270754</v>
      </c>
      <c r="J162" s="228">
        <f t="shared" si="59"/>
        <v>4.1232883737627564</v>
      </c>
      <c r="K162" s="228">
        <f t="shared" si="59"/>
        <v>3.8786219794468511</v>
      </c>
      <c r="L162" s="228">
        <f t="shared" si="59"/>
        <v>3.9783149282066366</v>
      </c>
      <c r="M162" s="228">
        <f t="shared" si="59"/>
        <v>4.1819187066270116</v>
      </c>
      <c r="N162" s="228">
        <f t="shared" si="59"/>
        <v>4.411254602700251</v>
      </c>
      <c r="O162" s="228">
        <f t="shared" si="59"/>
        <v>4.6857455804184998</v>
      </c>
      <c r="P162" s="228">
        <f t="shared" si="11"/>
        <v>4.8584230803529316</v>
      </c>
      <c r="Q162" s="228">
        <f t="shared" ref="Q162:AE162" si="60">Q44/Q$6*100</f>
        <v>4.9968799376762707</v>
      </c>
      <c r="R162" s="228">
        <f t="shared" si="60"/>
        <v>5.1192658673846401</v>
      </c>
      <c r="S162" s="228">
        <f t="shared" si="60"/>
        <v>5.2558332421657346</v>
      </c>
      <c r="T162" s="228">
        <f t="shared" si="60"/>
        <v>5.3390440441512901</v>
      </c>
      <c r="U162" s="228">
        <f t="shared" si="60"/>
        <v>5.4716811686756603</v>
      </c>
      <c r="V162" s="228">
        <f t="shared" si="60"/>
        <v>5.5225456489993014</v>
      </c>
      <c r="W162" s="228">
        <f t="shared" si="60"/>
        <v>5.6208606185618253</v>
      </c>
      <c r="X162" s="228">
        <f t="shared" si="60"/>
        <v>5.6963054304244842</v>
      </c>
      <c r="Y162" s="228">
        <f t="shared" si="60"/>
        <v>5.6883523972261054</v>
      </c>
      <c r="Z162" s="228">
        <f t="shared" si="60"/>
        <v>5.671811039321117</v>
      </c>
      <c r="AA162" s="228">
        <f t="shared" si="60"/>
        <v>5.6900136219464974</v>
      </c>
      <c r="AB162" s="228">
        <f t="shared" si="60"/>
        <v>5.627637994683063</v>
      </c>
      <c r="AC162" s="228">
        <f t="shared" si="60"/>
        <v>5.5308000683217955</v>
      </c>
      <c r="AD162" s="228">
        <f t="shared" si="60"/>
        <v>5.4155462757586648</v>
      </c>
      <c r="AE162" s="228">
        <f t="shared" si="60"/>
        <v>5.367637439651145</v>
      </c>
      <c r="AF162" s="238">
        <v>36</v>
      </c>
    </row>
    <row r="163" spans="1:32" ht="11.1" customHeight="1">
      <c r="A163" s="270">
        <v>37</v>
      </c>
      <c r="B163" s="236" t="s">
        <v>507</v>
      </c>
      <c r="C163" s="228">
        <f t="shared" ref="C163:O163" si="61">C45/C$6*100</f>
        <v>7.7905204033487525</v>
      </c>
      <c r="D163" s="228">
        <f t="shared" si="61"/>
        <v>7.7686708288806052</v>
      </c>
      <c r="E163" s="228">
        <f t="shared" si="61"/>
        <v>7.6892167130023781</v>
      </c>
      <c r="F163" s="228">
        <f t="shared" si="61"/>
        <v>7.5126349918523534</v>
      </c>
      <c r="G163" s="228">
        <f t="shared" si="61"/>
        <v>7.1348705126685275</v>
      </c>
      <c r="H163" s="228">
        <f t="shared" si="61"/>
        <v>6.7577540940140333</v>
      </c>
      <c r="I163" s="228">
        <f t="shared" si="61"/>
        <v>6.4733342525346043</v>
      </c>
      <c r="J163" s="228">
        <f t="shared" si="61"/>
        <v>6.2134856534569343</v>
      </c>
      <c r="K163" s="228">
        <f t="shared" si="61"/>
        <v>5.8684255950722459</v>
      </c>
      <c r="L163" s="228">
        <f t="shared" si="61"/>
        <v>5.4672584828471349</v>
      </c>
      <c r="M163" s="228">
        <f t="shared" si="61"/>
        <v>5.1806549661731545</v>
      </c>
      <c r="N163" s="228">
        <f t="shared" si="61"/>
        <v>4.7837397940124866</v>
      </c>
      <c r="O163" s="228">
        <f t="shared" si="61"/>
        <v>4.4622280219744219</v>
      </c>
      <c r="P163" s="228">
        <f t="shared" si="11"/>
        <v>4.2658536553843689</v>
      </c>
      <c r="Q163" s="228">
        <f t="shared" ref="Q163:AE163" si="62">Q45/Q$6*100</f>
        <v>4.4016779863130679</v>
      </c>
      <c r="R163" s="228">
        <f t="shared" si="62"/>
        <v>4.5804025047238444</v>
      </c>
      <c r="S163" s="228">
        <f t="shared" si="62"/>
        <v>4.8916292879513756</v>
      </c>
      <c r="T163" s="228">
        <f t="shared" si="62"/>
        <v>5.1974947155337468</v>
      </c>
      <c r="U163" s="228">
        <f t="shared" si="62"/>
        <v>5.4291480402330965</v>
      </c>
      <c r="V163" s="228">
        <f t="shared" si="62"/>
        <v>5.5443822294900542</v>
      </c>
      <c r="W163" s="228">
        <f t="shared" si="62"/>
        <v>5.6991438547659579</v>
      </c>
      <c r="X163" s="228">
        <f t="shared" si="62"/>
        <v>5.7612123971055746</v>
      </c>
      <c r="Y163" s="228">
        <f t="shared" si="62"/>
        <v>5.7640017630469904</v>
      </c>
      <c r="Z163" s="228">
        <f t="shared" si="62"/>
        <v>5.7230263116904156</v>
      </c>
      <c r="AA163" s="228">
        <f t="shared" si="62"/>
        <v>5.7573087946143815</v>
      </c>
      <c r="AB163" s="228">
        <f t="shared" si="62"/>
        <v>5.7925638473459413</v>
      </c>
      <c r="AC163" s="228">
        <f t="shared" si="62"/>
        <v>5.8093620954696616</v>
      </c>
      <c r="AD163" s="228">
        <f t="shared" si="62"/>
        <v>5.8009194433774054</v>
      </c>
      <c r="AE163" s="228">
        <f t="shared" si="62"/>
        <v>5.8316150132378137</v>
      </c>
      <c r="AF163" s="238">
        <v>37</v>
      </c>
    </row>
    <row r="164" spans="1:32" ht="11.1" customHeight="1">
      <c r="A164" s="270">
        <v>38</v>
      </c>
      <c r="B164" s="236" t="s">
        <v>508</v>
      </c>
      <c r="C164" s="228">
        <f t="shared" ref="C164:O164" si="63">C46/C$6*100</f>
        <v>7.4405658073495209</v>
      </c>
      <c r="D164" s="228">
        <f t="shared" si="63"/>
        <v>7.4882247838127318</v>
      </c>
      <c r="E164" s="228">
        <f t="shared" si="63"/>
        <v>7.6182690786350928</v>
      </c>
      <c r="F164" s="228">
        <f t="shared" si="63"/>
        <v>7.8451313767779762</v>
      </c>
      <c r="G164" s="228">
        <f t="shared" si="63"/>
        <v>7.9897671060147211</v>
      </c>
      <c r="H164" s="228">
        <f t="shared" si="63"/>
        <v>8.0842939107093557</v>
      </c>
      <c r="I164" s="228">
        <f t="shared" si="63"/>
        <v>8.0258933370101389</v>
      </c>
      <c r="J164" s="228">
        <f t="shared" si="63"/>
        <v>7.8920194105588228</v>
      </c>
      <c r="K164" s="228">
        <f t="shared" si="63"/>
        <v>7.5866699467618801</v>
      </c>
      <c r="L164" s="228">
        <f t="shared" si="63"/>
        <v>7.237359287681489</v>
      </c>
      <c r="M164" s="228">
        <f t="shared" si="63"/>
        <v>6.9534322537067901</v>
      </c>
      <c r="N164" s="228">
        <f t="shared" si="63"/>
        <v>6.6334916484337478</v>
      </c>
      <c r="O164" s="228">
        <f t="shared" si="63"/>
        <v>6.3976332818430643</v>
      </c>
      <c r="P164" s="228">
        <f t="shared" si="11"/>
        <v>6.1682793774208431</v>
      </c>
      <c r="Q164" s="228">
        <f t="shared" ref="Q164:AE164" si="64">Q46/Q$6*100</f>
        <v>5.8006028244638728</v>
      </c>
      <c r="R164" s="228">
        <f t="shared" si="64"/>
        <v>5.4322285036346107</v>
      </c>
      <c r="S164" s="228">
        <f t="shared" si="64"/>
        <v>5.1251879536648097</v>
      </c>
      <c r="T164" s="228">
        <f t="shared" si="64"/>
        <v>4.8092739389157302</v>
      </c>
      <c r="U164" s="228">
        <f t="shared" si="64"/>
        <v>4.6258830925201559</v>
      </c>
      <c r="V164" s="228">
        <f t="shared" si="64"/>
        <v>4.7612430473444354</v>
      </c>
      <c r="W164" s="228">
        <f t="shared" si="64"/>
        <v>4.9763286404811318</v>
      </c>
      <c r="X164" s="228">
        <f t="shared" si="64"/>
        <v>5.2006863380214758</v>
      </c>
      <c r="Y164" s="228">
        <f t="shared" si="64"/>
        <v>5.2896461403036836</v>
      </c>
      <c r="Z164" s="228">
        <f t="shared" si="64"/>
        <v>5.3484445385952561</v>
      </c>
      <c r="AA164" s="228">
        <f t="shared" si="64"/>
        <v>5.4333646207848103</v>
      </c>
      <c r="AB164" s="228">
        <f t="shared" si="64"/>
        <v>5.5181494034194714</v>
      </c>
      <c r="AC164" s="228">
        <f t="shared" si="64"/>
        <v>5.5630770931085411</v>
      </c>
      <c r="AD164" s="228">
        <f t="shared" si="64"/>
        <v>5.5993110370379551</v>
      </c>
      <c r="AE164" s="228">
        <f t="shared" si="64"/>
        <v>5.691948294658153</v>
      </c>
      <c r="AF164" s="238">
        <v>38</v>
      </c>
    </row>
    <row r="165" spans="1:32" ht="11.1" customHeight="1">
      <c r="A165" s="270">
        <v>39</v>
      </c>
      <c r="B165" s="236" t="s">
        <v>509</v>
      </c>
      <c r="C165" s="228">
        <f t="shared" ref="C165:O165" si="65">C47/C$6*100</f>
        <v>6.9458637310945095</v>
      </c>
      <c r="D165" s="228">
        <f t="shared" si="65"/>
        <v>7.1423979349855227</v>
      </c>
      <c r="E165" s="228">
        <f t="shared" si="65"/>
        <v>7.2862592640030535</v>
      </c>
      <c r="F165" s="228">
        <f t="shared" si="65"/>
        <v>7.3500697169839357</v>
      </c>
      <c r="G165" s="228">
        <f t="shared" si="65"/>
        <v>7.4195217105475857</v>
      </c>
      <c r="H165" s="228">
        <f t="shared" si="65"/>
        <v>7.4508185294624134</v>
      </c>
      <c r="I165" s="228">
        <f t="shared" si="65"/>
        <v>7.513204138656822</v>
      </c>
      <c r="J165" s="228">
        <f t="shared" si="65"/>
        <v>7.5513227982585391</v>
      </c>
      <c r="K165" s="228">
        <f t="shared" si="65"/>
        <v>7.6399488413879153</v>
      </c>
      <c r="L165" s="228">
        <f t="shared" si="65"/>
        <v>7.7764111339875406</v>
      </c>
      <c r="M165" s="228">
        <f t="shared" si="65"/>
        <v>7.9645607957207138</v>
      </c>
      <c r="N165" s="228">
        <f t="shared" si="65"/>
        <v>7.9469288649340939</v>
      </c>
      <c r="O165" s="228">
        <f t="shared" si="65"/>
        <v>7.8413261168344368</v>
      </c>
      <c r="P165" s="228">
        <f t="shared" si="11"/>
        <v>7.6308983921142381</v>
      </c>
      <c r="Q165" s="228">
        <f t="shared" ref="Q165:AE165" si="66">Q47/Q$6*100</f>
        <v>7.3431926441462334</v>
      </c>
      <c r="R165" s="228">
        <f t="shared" si="66"/>
        <v>7.0330937532760078</v>
      </c>
      <c r="S165" s="228">
        <f t="shared" si="66"/>
        <v>6.8027141654094017</v>
      </c>
      <c r="T165" s="228">
        <f t="shared" si="66"/>
        <v>6.5839974891695228</v>
      </c>
      <c r="U165" s="228">
        <f t="shared" si="66"/>
        <v>6.3878272930470184</v>
      </c>
      <c r="V165" s="228">
        <f t="shared" si="66"/>
        <v>6.0087817793587242</v>
      </c>
      <c r="W165" s="228">
        <f t="shared" si="66"/>
        <v>5.6669607465487033</v>
      </c>
      <c r="X165" s="228">
        <f t="shared" si="66"/>
        <v>5.4259222667163574</v>
      </c>
      <c r="Y165" s="228">
        <f t="shared" si="66"/>
        <v>5.3695894601110616</v>
      </c>
      <c r="Z165" s="228">
        <f t="shared" si="66"/>
        <v>5.2286930136636363</v>
      </c>
      <c r="AA165" s="228">
        <f t="shared" si="66"/>
        <v>5.1655624159593572</v>
      </c>
      <c r="AB165" s="228">
        <f t="shared" si="66"/>
        <v>5.1109375196865274</v>
      </c>
      <c r="AC165" s="228">
        <f t="shared" si="66"/>
        <v>5.0548081463694006</v>
      </c>
      <c r="AD165" s="228">
        <f t="shared" si="66"/>
        <v>4.9574354716794087</v>
      </c>
      <c r="AE165" s="228">
        <f t="shared" si="66"/>
        <v>4.904532004360691</v>
      </c>
      <c r="AF165" s="238">
        <v>39</v>
      </c>
    </row>
    <row r="166" spans="1:32" ht="11.1" customHeight="1">
      <c r="A166" s="270">
        <v>40</v>
      </c>
      <c r="B166" s="236" t="s">
        <v>510</v>
      </c>
      <c r="C166" s="228">
        <f t="shared" ref="C166:O166" si="67">C48/C$6*100</f>
        <v>4.4459170778317043</v>
      </c>
      <c r="D166" s="228">
        <f t="shared" si="67"/>
        <v>4.8731139336318128</v>
      </c>
      <c r="E166" s="228">
        <f t="shared" si="67"/>
        <v>5.5910503012449109</v>
      </c>
      <c r="F166" s="228">
        <f t="shared" si="67"/>
        <v>6.1553829394334505</v>
      </c>
      <c r="G166" s="228">
        <f t="shared" si="67"/>
        <v>6.5755369709771641</v>
      </c>
      <c r="H166" s="228">
        <f t="shared" si="67"/>
        <v>6.8759754974182634</v>
      </c>
      <c r="I166" s="228">
        <f t="shared" si="67"/>
        <v>7.0181016993030019</v>
      </c>
      <c r="J166" s="228">
        <f t="shared" si="67"/>
        <v>7.0358424479148614</v>
      </c>
      <c r="K166" s="228">
        <f t="shared" si="67"/>
        <v>6.9526239176025584</v>
      </c>
      <c r="L166" s="228">
        <f t="shared" si="67"/>
        <v>6.9769245166983076</v>
      </c>
      <c r="M166" s="228">
        <f t="shared" si="67"/>
        <v>7.1413591746467526</v>
      </c>
      <c r="N166" s="228">
        <f t="shared" si="67"/>
        <v>7.2064944767596995</v>
      </c>
      <c r="O166" s="228">
        <f t="shared" si="67"/>
        <v>7.2945859225864096</v>
      </c>
      <c r="P166" s="228">
        <f t="shared" si="11"/>
        <v>7.4681841268938634</v>
      </c>
      <c r="Q166" s="228">
        <f t="shared" ref="Q166:AE166" si="68">Q48/Q$6*100</f>
        <v>7.6754825115015972</v>
      </c>
      <c r="R166" s="228">
        <f t="shared" si="68"/>
        <v>7.795173113850387</v>
      </c>
      <c r="S166" s="228">
        <f t="shared" si="68"/>
        <v>7.8520744232907349</v>
      </c>
      <c r="T166" s="228">
        <f t="shared" si="68"/>
        <v>7.7993301931146268</v>
      </c>
      <c r="U166" s="228">
        <f t="shared" si="68"/>
        <v>7.5801269258401849</v>
      </c>
      <c r="V166" s="228">
        <f t="shared" si="68"/>
        <v>7.3075620326382431</v>
      </c>
      <c r="W166" s="228">
        <f t="shared" si="68"/>
        <v>7.0453669992668706</v>
      </c>
      <c r="X166" s="228">
        <f t="shared" si="68"/>
        <v>6.866756877762298</v>
      </c>
      <c r="Y166" s="228">
        <f t="shared" si="68"/>
        <v>6.8564341743168518</v>
      </c>
      <c r="Z166" s="228">
        <f t="shared" si="68"/>
        <v>6.7420980816079847</v>
      </c>
      <c r="AA166" s="228">
        <f t="shared" si="68"/>
        <v>6.7139779717961794</v>
      </c>
      <c r="AB166" s="228">
        <f t="shared" si="68"/>
        <v>6.6819539114767732</v>
      </c>
      <c r="AC166" s="228">
        <f t="shared" si="68"/>
        <v>6.6303539671854423</v>
      </c>
      <c r="AD166" s="228">
        <f t="shared" si="68"/>
        <v>6.5161522162054997</v>
      </c>
      <c r="AE166" s="228">
        <f t="shared" si="68"/>
        <v>6.5120074754711101</v>
      </c>
      <c r="AF166" s="238">
        <v>40</v>
      </c>
    </row>
    <row r="167" spans="1:32" ht="11.1" customHeight="1">
      <c r="A167" s="270">
        <v>41</v>
      </c>
      <c r="B167" s="236" t="s">
        <v>511</v>
      </c>
      <c r="C167" s="228">
        <f t="shared" ref="C167:O167" si="69">C49/C$6*100</f>
        <v>4.237272061246796</v>
      </c>
      <c r="D167" s="228">
        <f t="shared" si="69"/>
        <v>4.2071758767881162</v>
      </c>
      <c r="E167" s="228">
        <f t="shared" si="69"/>
        <v>4.0087296983030329</v>
      </c>
      <c r="F167" s="228">
        <f t="shared" si="69"/>
        <v>4.0130879261038741</v>
      </c>
      <c r="G167" s="228">
        <f t="shared" si="69"/>
        <v>3.9154695060836948</v>
      </c>
      <c r="H167" s="228">
        <f t="shared" si="69"/>
        <v>3.9766126629473617</v>
      </c>
      <c r="I167" s="228">
        <f t="shared" si="69"/>
        <v>4.296374876540952</v>
      </c>
      <c r="J167" s="228">
        <f t="shared" si="69"/>
        <v>4.6978154111853279</v>
      </c>
      <c r="K167" s="228">
        <f t="shared" si="69"/>
        <v>5.2164387136408923</v>
      </c>
      <c r="L167" s="228">
        <f t="shared" si="69"/>
        <v>5.650418460386641</v>
      </c>
      <c r="M167" s="228">
        <f t="shared" si="69"/>
        <v>6.1242387597912655</v>
      </c>
      <c r="N167" s="228">
        <f t="shared" si="69"/>
        <v>6.3159720369283319</v>
      </c>
      <c r="O167" s="228">
        <f t="shared" si="69"/>
        <v>6.440869386348659</v>
      </c>
      <c r="P167" s="228">
        <f t="shared" si="11"/>
        <v>6.518780638165607</v>
      </c>
      <c r="Q167" s="228">
        <f t="shared" ref="Q167:AE167" si="70">Q49/Q$6*100</f>
        <v>6.6248677364884507</v>
      </c>
      <c r="R167" s="228">
        <f t="shared" si="70"/>
        <v>6.706707474539825</v>
      </c>
      <c r="S167" s="228">
        <f t="shared" si="70"/>
        <v>6.8665738877340994</v>
      </c>
      <c r="T167" s="228">
        <f t="shared" si="70"/>
        <v>6.986713522057368</v>
      </c>
      <c r="U167" s="228">
        <f t="shared" si="70"/>
        <v>7.1938363135627039</v>
      </c>
      <c r="V167" s="228">
        <f t="shared" si="70"/>
        <v>7.3929232109202756</v>
      </c>
      <c r="W167" s="228">
        <f t="shared" si="70"/>
        <v>7.556071921170024</v>
      </c>
      <c r="X167" s="228">
        <f t="shared" si="70"/>
        <v>7.5859860981533416</v>
      </c>
      <c r="Y167" s="228">
        <f t="shared" si="70"/>
        <v>7.6529626388115348</v>
      </c>
      <c r="Z167" s="228">
        <f t="shared" si="70"/>
        <v>7.585592433597717</v>
      </c>
      <c r="AA167" s="228">
        <f t="shared" si="70"/>
        <v>7.6074874338483438</v>
      </c>
      <c r="AB167" s="228">
        <f t="shared" si="70"/>
        <v>7.6085121395003092</v>
      </c>
      <c r="AC167" s="228">
        <f t="shared" si="70"/>
        <v>7.581333078801153</v>
      </c>
      <c r="AD167" s="228">
        <f t="shared" si="70"/>
        <v>7.4783459932342851</v>
      </c>
      <c r="AE167" s="228">
        <f t="shared" si="70"/>
        <v>7.4445724964958728</v>
      </c>
      <c r="AF167" s="238">
        <v>41</v>
      </c>
    </row>
    <row r="168" spans="1:32" ht="11.1" customHeight="1">
      <c r="A168" s="270">
        <v>42</v>
      </c>
      <c r="B168" s="236" t="s">
        <v>512</v>
      </c>
      <c r="C168" s="228">
        <f t="shared" ref="C168:O168" si="71">C50/C$6*100</f>
        <v>0.18540954882886129</v>
      </c>
      <c r="D168" s="228">
        <f t="shared" si="71"/>
        <v>0.27753484044779175</v>
      </c>
      <c r="E168" s="228">
        <f t="shared" si="71"/>
        <v>0.44025204618000358</v>
      </c>
      <c r="F168" s="228">
        <f t="shared" si="71"/>
        <v>0.64069843624611189</v>
      </c>
      <c r="G168" s="228">
        <f t="shared" si="71"/>
        <v>0.80599532272144325</v>
      </c>
      <c r="H168" s="228">
        <f t="shared" si="71"/>
        <v>1.0217609385549382</v>
      </c>
      <c r="I168" s="228">
        <f t="shared" si="71"/>
        <v>1.1615702583987326</v>
      </c>
      <c r="J168" s="228">
        <f t="shared" si="71"/>
        <v>1.0857105631196609</v>
      </c>
      <c r="K168" s="228">
        <f t="shared" si="71"/>
        <v>1.2088328796019305</v>
      </c>
      <c r="L168" s="228">
        <f t="shared" si="71"/>
        <v>1.3132704082996871</v>
      </c>
      <c r="M168" s="228">
        <f t="shared" si="71"/>
        <v>1.6066389951084528</v>
      </c>
      <c r="N168" s="228">
        <f t="shared" si="71"/>
        <v>1.8674955974171514</v>
      </c>
      <c r="O168" s="228">
        <f t="shared" si="71"/>
        <v>2.1363876365704075</v>
      </c>
      <c r="P168" s="228">
        <f t="shared" si="11"/>
        <v>2.5724104328406239</v>
      </c>
      <c r="Q168" s="228">
        <f t="shared" ref="Q168:AE168" si="72">Q50/Q$6*100</f>
        <v>3.0992619082378692</v>
      </c>
      <c r="R168" s="228">
        <f t="shared" si="72"/>
        <v>3.6567280574583036</v>
      </c>
      <c r="S168" s="228">
        <f t="shared" si="72"/>
        <v>3.9178321278008599</v>
      </c>
      <c r="T168" s="228">
        <f t="shared" si="72"/>
        <v>4.113753729377347</v>
      </c>
      <c r="U168" s="228">
        <f t="shared" si="72"/>
        <v>4.3115620260237888</v>
      </c>
      <c r="V168" s="228">
        <f t="shared" si="72"/>
        <v>4.4647122099984244</v>
      </c>
      <c r="W168" s="228">
        <f t="shared" si="72"/>
        <v>4.6505212669458356</v>
      </c>
      <c r="X168" s="228">
        <f t="shared" si="72"/>
        <v>4.7753518607914405</v>
      </c>
      <c r="Y168" s="228">
        <f t="shared" si="72"/>
        <v>4.8904347123240264</v>
      </c>
      <c r="Z168" s="228">
        <f t="shared" si="72"/>
        <v>4.829812023750927</v>
      </c>
      <c r="AA168" s="228">
        <f t="shared" si="72"/>
        <v>4.970569327186122</v>
      </c>
      <c r="AB168" s="228">
        <f t="shared" si="72"/>
        <v>4.9587370383903036</v>
      </c>
      <c r="AC168" s="228">
        <f t="shared" si="72"/>
        <v>5.0511659918214793</v>
      </c>
      <c r="AD168" s="228">
        <f t="shared" si="72"/>
        <v>5.0409536436971036</v>
      </c>
      <c r="AE168" s="228">
        <f t="shared" si="72"/>
        <v>5.2166329232206818</v>
      </c>
      <c r="AF168" s="238">
        <v>42</v>
      </c>
    </row>
    <row r="169" spans="1:32" ht="11.1" customHeight="1">
      <c r="A169" s="270">
        <v>43</v>
      </c>
      <c r="B169" s="236" t="s">
        <v>513</v>
      </c>
      <c r="C169" s="228">
        <f t="shared" ref="C169:O169" si="73">C51/C$6*100</f>
        <v>3.1178204182858386E-2</v>
      </c>
      <c r="D169" s="228">
        <f t="shared" si="73"/>
        <v>3.1538050050885426E-2</v>
      </c>
      <c r="E169" s="228">
        <f t="shared" si="73"/>
        <v>3.3904179255162856E-2</v>
      </c>
      <c r="F169" s="228">
        <f t="shared" si="73"/>
        <v>3.4503122726444513E-2</v>
      </c>
      <c r="G169" s="228">
        <f t="shared" si="73"/>
        <v>2.7885848538081025E-2</v>
      </c>
      <c r="H169" s="228">
        <f t="shared" si="73"/>
        <v>3.2801314239323857E-2</v>
      </c>
      <c r="I169" s="228">
        <f t="shared" si="73"/>
        <v>3.5314212070988601E-2</v>
      </c>
      <c r="J169" s="228">
        <f t="shared" si="73"/>
        <v>3.5344847899337874E-2</v>
      </c>
      <c r="K169" s="228">
        <f t="shared" si="73"/>
        <v>3.9687339874495582E-2</v>
      </c>
      <c r="L169" s="228">
        <f t="shared" si="73"/>
        <v>4.4386213535121261E-2</v>
      </c>
      <c r="M169" s="228">
        <f t="shared" si="73"/>
        <v>5.2565066291902253E-2</v>
      </c>
      <c r="N169" s="228">
        <f t="shared" si="73"/>
        <v>6.830673995410641E-2</v>
      </c>
      <c r="O169" s="228">
        <f t="shared" si="73"/>
        <v>7.4549525647526177E-2</v>
      </c>
      <c r="P169" s="228">
        <f t="shared" si="11"/>
        <v>8.8659242209036787E-2</v>
      </c>
      <c r="Q169" s="228">
        <f t="shared" ref="Q169:AE169" si="74">Q51/Q$6*100</f>
        <v>0.10438966283947634</v>
      </c>
      <c r="R169" s="228">
        <f t="shared" si="74"/>
        <v>0.12196338030329762</v>
      </c>
      <c r="S169" s="228">
        <f t="shared" si="74"/>
        <v>0.15977651641398402</v>
      </c>
      <c r="T169" s="228">
        <f t="shared" si="74"/>
        <v>0.18944669716132465</v>
      </c>
      <c r="U169" s="228">
        <f t="shared" si="74"/>
        <v>0.22725912030015166</v>
      </c>
      <c r="V169" s="228">
        <f t="shared" si="74"/>
        <v>0.27407389945495397</v>
      </c>
      <c r="W169" s="228">
        <f t="shared" si="74"/>
        <v>0.31536960870807812</v>
      </c>
      <c r="X169" s="228">
        <f t="shared" si="74"/>
        <v>0.33854173180291297</v>
      </c>
      <c r="Y169" s="228">
        <f t="shared" si="74"/>
        <v>0.35538783876455365</v>
      </c>
      <c r="Z169" s="228">
        <f t="shared" si="74"/>
        <v>0.35925457479485856</v>
      </c>
      <c r="AA169" s="228">
        <f t="shared" si="74"/>
        <v>0.38522413553272838</v>
      </c>
      <c r="AB169" s="228">
        <f t="shared" si="74"/>
        <v>0.36727185677027557</v>
      </c>
      <c r="AC169" s="228">
        <f t="shared" si="74"/>
        <v>0.38707311436867647</v>
      </c>
      <c r="AD169" s="228">
        <f t="shared" si="74"/>
        <v>0.39565804636869434</v>
      </c>
      <c r="AE169" s="228">
        <f t="shared" si="74"/>
        <v>0.42672480921974765</v>
      </c>
      <c r="AF169" s="238">
        <v>43</v>
      </c>
    </row>
    <row r="170" spans="1:32" s="169" customFormat="1" ht="18" customHeight="1">
      <c r="A170" s="269">
        <v>44</v>
      </c>
      <c r="B170" s="233" t="s">
        <v>572</v>
      </c>
      <c r="C170" s="229">
        <f t="shared" ref="C170:F172" si="75">C52/C$6*100</f>
        <v>84.336093928192923</v>
      </c>
      <c r="D170" s="229">
        <f t="shared" si="75"/>
        <v>83.782892063449708</v>
      </c>
      <c r="E170" s="229">
        <f t="shared" si="75"/>
        <v>83.592763090152459</v>
      </c>
      <c r="F170" s="229">
        <f t="shared" si="75"/>
        <v>83.236780587276755</v>
      </c>
      <c r="G170" s="229">
        <f t="shared" ref="G170:G175" si="76">G52/G$6*100</f>
        <v>83.235755315824079</v>
      </c>
      <c r="H170" s="229">
        <f t="shared" ref="H170:L172" si="77">H52/H$6*100</f>
        <v>82.553937661102282</v>
      </c>
      <c r="I170" s="229">
        <f t="shared" si="77"/>
        <v>82.008604849443273</v>
      </c>
      <c r="J170" s="229">
        <f t="shared" si="77"/>
        <v>81.38560120200205</v>
      </c>
      <c r="K170" s="229">
        <f t="shared" si="77"/>
        <v>81.106107908789795</v>
      </c>
      <c r="L170" s="229">
        <f t="shared" si="77"/>
        <v>80.717799941174889</v>
      </c>
      <c r="M170" s="229">
        <f t="shared" ref="M170:P172" si="78">M52/M$6*100</f>
        <v>79.622185181553746</v>
      </c>
      <c r="N170" s="229">
        <f t="shared" si="78"/>
        <v>78.964058914563211</v>
      </c>
      <c r="O170" s="229">
        <f t="shared" si="78"/>
        <v>76.428986008534551</v>
      </c>
      <c r="P170" s="229">
        <f t="shared" si="78"/>
        <v>76.271891789197781</v>
      </c>
      <c r="Q170" s="229">
        <f t="shared" ref="Q170:Q175" si="79">Q52/Q$6*100</f>
        <v>76.022805523866865</v>
      </c>
      <c r="R170" s="229">
        <f t="shared" ref="R170:V172" si="80">R52/R$6*100</f>
        <v>74.400474557722944</v>
      </c>
      <c r="S170" s="229">
        <f t="shared" si="80"/>
        <v>74.921193031912054</v>
      </c>
      <c r="T170" s="229">
        <f t="shared" si="80"/>
        <v>74.107816976592062</v>
      </c>
      <c r="U170" s="229">
        <f t="shared" si="80"/>
        <v>73.346072483435776</v>
      </c>
      <c r="V170" s="229">
        <f t="shared" si="80"/>
        <v>72.8397604427863</v>
      </c>
      <c r="W170" s="229">
        <f t="shared" ref="W170:W175" si="81">W52/W$6*100</f>
        <v>72.211563552319291</v>
      </c>
      <c r="X170" s="229">
        <f t="shared" ref="X170:AA172" si="82">X52/X$6*100</f>
        <v>71.693434016252994</v>
      </c>
      <c r="Y170" s="229">
        <f t="shared" si="82"/>
        <v>71.628330498060777</v>
      </c>
      <c r="Z170" s="229">
        <f t="shared" si="82"/>
        <v>71.603686004274167</v>
      </c>
      <c r="AA170" s="229">
        <f t="shared" si="82"/>
        <v>71.362583132095281</v>
      </c>
      <c r="AB170" s="229">
        <f t="shared" ref="AB170:AE172" si="83">AB52/AB$6*100</f>
        <v>71.378245914651814</v>
      </c>
      <c r="AC170" s="229">
        <f t="shared" si="83"/>
        <v>71.256869857026601</v>
      </c>
      <c r="AD170" s="229">
        <f t="shared" si="83"/>
        <v>71.209030867027664</v>
      </c>
      <c r="AE170" s="229">
        <f t="shared" si="83"/>
        <v>70.947204485282668</v>
      </c>
      <c r="AF170" s="237">
        <v>44</v>
      </c>
    </row>
    <row r="171" spans="1:32" ht="11.1" customHeight="1">
      <c r="A171" s="270">
        <v>45</v>
      </c>
      <c r="B171" s="232" t="s">
        <v>313</v>
      </c>
      <c r="C171" s="228">
        <f t="shared" si="75"/>
        <v>49.517745495757154</v>
      </c>
      <c r="D171" s="228">
        <f t="shared" si="75"/>
        <v>49.194991272451148</v>
      </c>
      <c r="E171" s="228">
        <f t="shared" si="75"/>
        <v>48.707874057275461</v>
      </c>
      <c r="F171" s="228">
        <f t="shared" si="75"/>
        <v>48.271419396440876</v>
      </c>
      <c r="G171" s="228">
        <f t="shared" si="76"/>
        <v>48.420879630128574</v>
      </c>
      <c r="H171" s="228">
        <f t="shared" si="77"/>
        <v>48.325492908082516</v>
      </c>
      <c r="I171" s="228">
        <f t="shared" si="77"/>
        <v>48.303792268016579</v>
      </c>
      <c r="J171" s="228">
        <f t="shared" si="77"/>
        <v>48.431312485879388</v>
      </c>
      <c r="K171" s="228">
        <f t="shared" si="77"/>
        <v>48.703841381119432</v>
      </c>
      <c r="L171" s="228">
        <f t="shared" si="77"/>
        <v>48.639134736222893</v>
      </c>
      <c r="M171" s="228">
        <f t="shared" si="78"/>
        <v>47.675017158544961</v>
      </c>
      <c r="N171" s="228">
        <f t="shared" si="78"/>
        <v>47.519611505416506</v>
      </c>
      <c r="O171" s="228">
        <f t="shared" si="78"/>
        <v>47.38244692768172</v>
      </c>
      <c r="P171" s="228">
        <f t="shared" si="78"/>
        <v>47.66998083357781</v>
      </c>
      <c r="Q171" s="228">
        <f t="shared" si="79"/>
        <v>47.524556763817095</v>
      </c>
      <c r="R171" s="228">
        <f t="shared" si="80"/>
        <v>46.551785855827518</v>
      </c>
      <c r="S171" s="228">
        <f t="shared" si="80"/>
        <v>46.963737345725342</v>
      </c>
      <c r="T171" s="228">
        <f t="shared" si="80"/>
        <v>46.771150154469012</v>
      </c>
      <c r="U171" s="228">
        <f t="shared" si="80"/>
        <v>46.522261914265187</v>
      </c>
      <c r="V171" s="228">
        <f t="shared" si="80"/>
        <v>46.65075243149083</v>
      </c>
      <c r="W171" s="228">
        <f t="shared" si="81"/>
        <v>46.482970289647973</v>
      </c>
      <c r="X171" s="228">
        <f t="shared" si="82"/>
        <v>46.228142360112358</v>
      </c>
      <c r="Y171" s="228">
        <f t="shared" si="82"/>
        <v>46.224667250139241</v>
      </c>
      <c r="Z171" s="228">
        <f t="shared" si="82"/>
        <v>46.339727973383013</v>
      </c>
      <c r="AA171" s="228">
        <f t="shared" si="82"/>
        <v>46.150703591707533</v>
      </c>
      <c r="AB171" s="228">
        <f t="shared" si="83"/>
        <v>46.227872343106249</v>
      </c>
      <c r="AC171" s="228">
        <f t="shared" si="83"/>
        <v>46.249962322539162</v>
      </c>
      <c r="AD171" s="228">
        <f t="shared" si="83"/>
        <v>46.296824079007692</v>
      </c>
      <c r="AE171" s="228">
        <f t="shared" si="83"/>
        <v>46.086030213362406</v>
      </c>
      <c r="AF171" s="238">
        <v>45</v>
      </c>
    </row>
    <row r="172" spans="1:32" ht="11.1" customHeight="1">
      <c r="A172" s="270">
        <v>46</v>
      </c>
      <c r="B172" s="232" t="s">
        <v>314</v>
      </c>
      <c r="C172" s="228">
        <f t="shared" si="75"/>
        <v>34.818348432435762</v>
      </c>
      <c r="D172" s="228">
        <f t="shared" si="75"/>
        <v>34.587900790998553</v>
      </c>
      <c r="E172" s="228">
        <f t="shared" si="75"/>
        <v>34.884889032877012</v>
      </c>
      <c r="F172" s="228">
        <f t="shared" si="75"/>
        <v>34.965361190835871</v>
      </c>
      <c r="G172" s="228">
        <f t="shared" si="76"/>
        <v>34.814875685695498</v>
      </c>
      <c r="H172" s="228">
        <f t="shared" si="77"/>
        <v>34.228444753019772</v>
      </c>
      <c r="I172" s="228">
        <f t="shared" si="77"/>
        <v>33.704812581426694</v>
      </c>
      <c r="J172" s="228">
        <f t="shared" si="77"/>
        <v>32.954288716122655</v>
      </c>
      <c r="K172" s="228">
        <f t="shared" si="77"/>
        <v>32.402266527670363</v>
      </c>
      <c r="L172" s="228">
        <f t="shared" si="77"/>
        <v>32.078665204952003</v>
      </c>
      <c r="M172" s="228">
        <f t="shared" si="78"/>
        <v>31.947168023008793</v>
      </c>
      <c r="N172" s="228">
        <f t="shared" si="78"/>
        <v>31.444447409146697</v>
      </c>
      <c r="O172" s="228">
        <f t="shared" si="78"/>
        <v>29.046539080852824</v>
      </c>
      <c r="P172" s="228">
        <f t="shared" si="78"/>
        <v>28.601910955619974</v>
      </c>
      <c r="Q172" s="228">
        <f t="shared" si="79"/>
        <v>28.498248760049766</v>
      </c>
      <c r="R172" s="228">
        <f t="shared" si="80"/>
        <v>27.848688701895419</v>
      </c>
      <c r="S172" s="228">
        <f t="shared" si="80"/>
        <v>27.957455686186712</v>
      </c>
      <c r="T172" s="228">
        <f t="shared" si="80"/>
        <v>27.336666822123039</v>
      </c>
      <c r="U172" s="228">
        <f t="shared" si="80"/>
        <v>26.823810569170593</v>
      </c>
      <c r="V172" s="228">
        <f t="shared" si="80"/>
        <v>26.189008011295467</v>
      </c>
      <c r="W172" s="228">
        <f t="shared" si="81"/>
        <v>25.728593262671325</v>
      </c>
      <c r="X172" s="228">
        <f t="shared" si="82"/>
        <v>25.46529165614065</v>
      </c>
      <c r="Y172" s="228">
        <f t="shared" si="82"/>
        <v>25.403663247921536</v>
      </c>
      <c r="Z172" s="228">
        <f t="shared" si="82"/>
        <v>25.26395803089116</v>
      </c>
      <c r="AA172" s="228">
        <f t="shared" si="82"/>
        <v>25.211879540387756</v>
      </c>
      <c r="AB172" s="228">
        <f t="shared" si="83"/>
        <v>25.150373571545565</v>
      </c>
      <c r="AC172" s="228">
        <f t="shared" si="83"/>
        <v>25.006907534487439</v>
      </c>
      <c r="AD172" s="228">
        <f t="shared" si="83"/>
        <v>24.912206788019976</v>
      </c>
      <c r="AE172" s="228">
        <f t="shared" si="83"/>
        <v>24.861174271920262</v>
      </c>
      <c r="AF172" s="238">
        <v>46</v>
      </c>
    </row>
    <row r="173" spans="1:32" s="169" customFormat="1" ht="18" customHeight="1">
      <c r="A173" s="269">
        <v>47</v>
      </c>
      <c r="B173" s="233" t="s">
        <v>573</v>
      </c>
      <c r="C173" s="229">
        <f t="shared" ref="C173:F175" si="84">C55/C$6*100</f>
        <v>14.554293938150979</v>
      </c>
      <c r="D173" s="229">
        <f t="shared" si="84"/>
        <v>15.050806585630053</v>
      </c>
      <c r="E173" s="229">
        <f t="shared" si="84"/>
        <v>15.159060829120424</v>
      </c>
      <c r="F173" s="229">
        <f t="shared" si="84"/>
        <v>15.377537820979189</v>
      </c>
      <c r="G173" s="229">
        <f t="shared" si="76"/>
        <v>15.268377717186304</v>
      </c>
      <c r="H173" s="229">
        <f t="shared" ref="H173:L175" si="85">H55/H$6*100</f>
        <v>15.910824160354691</v>
      </c>
      <c r="I173" s="229">
        <f t="shared" si="85"/>
        <v>16.347244225211817</v>
      </c>
      <c r="J173" s="229">
        <f t="shared" si="85"/>
        <v>16.995743371454946</v>
      </c>
      <c r="K173" s="229">
        <f t="shared" si="85"/>
        <v>17.284380177532888</v>
      </c>
      <c r="L173" s="229">
        <f t="shared" si="85"/>
        <v>17.675472606219415</v>
      </c>
      <c r="M173" s="229">
        <f t="shared" ref="M173:P175" si="86">M55/M$6*100</f>
        <v>18.72528352452855</v>
      </c>
      <c r="N173" s="229">
        <f t="shared" si="86"/>
        <v>19.390842627674903</v>
      </c>
      <c r="O173" s="229">
        <f t="shared" si="86"/>
        <v>22.231480862783016</v>
      </c>
      <c r="P173" s="229">
        <f t="shared" si="86"/>
        <v>23.54678325917061</v>
      </c>
      <c r="Q173" s="229">
        <f t="shared" si="79"/>
        <v>23.71725388005266</v>
      </c>
      <c r="R173" s="229">
        <f t="shared" ref="R173:V175" si="87">R55/R$6*100</f>
        <v>24.081758931836024</v>
      </c>
      <c r="S173" s="229">
        <f t="shared" si="87"/>
        <v>25.005915293004183</v>
      </c>
      <c r="T173" s="229">
        <f t="shared" si="87"/>
        <v>25.888401652207122</v>
      </c>
      <c r="U173" s="229">
        <f t="shared" si="87"/>
        <v>26.65392751656422</v>
      </c>
      <c r="V173" s="229">
        <f t="shared" si="87"/>
        <v>27.1602395572137</v>
      </c>
      <c r="W173" s="229">
        <f t="shared" si="81"/>
        <v>27.788436447680702</v>
      </c>
      <c r="X173" s="229">
        <f t="shared" ref="X173:AA175" si="88">X55/X$6*100</f>
        <v>28.306565983746996</v>
      </c>
      <c r="Y173" s="229">
        <f t="shared" si="88"/>
        <v>28.371669501939223</v>
      </c>
      <c r="Z173" s="229">
        <f t="shared" si="88"/>
        <v>28.39631399572583</v>
      </c>
      <c r="AA173" s="229">
        <f t="shared" si="88"/>
        <v>28.637416867904715</v>
      </c>
      <c r="AB173" s="229">
        <f t="shared" ref="AB173:AE175" si="89">AB55/AB$6*100</f>
        <v>28.621754085348183</v>
      </c>
      <c r="AC173" s="229">
        <f t="shared" si="89"/>
        <v>28.743130142973406</v>
      </c>
      <c r="AD173" s="229">
        <f t="shared" si="89"/>
        <v>28.790969132972332</v>
      </c>
      <c r="AE173" s="229">
        <f t="shared" si="89"/>
        <v>29.052795514717332</v>
      </c>
      <c r="AF173" s="237">
        <v>47</v>
      </c>
    </row>
    <row r="174" spans="1:32" ht="11.1" customHeight="1">
      <c r="A174" s="270">
        <v>48</v>
      </c>
      <c r="B174" s="232" t="s">
        <v>313</v>
      </c>
      <c r="C174" s="228">
        <f t="shared" si="84"/>
        <v>2.2979403417510533</v>
      </c>
      <c r="D174" s="228">
        <f t="shared" si="84"/>
        <v>2.3858534863494829</v>
      </c>
      <c r="E174" s="228">
        <f t="shared" si="84"/>
        <v>2.3974021864428487</v>
      </c>
      <c r="F174" s="228">
        <f t="shared" si="84"/>
        <v>2.3526736043357634</v>
      </c>
      <c r="G174" s="228">
        <f t="shared" si="76"/>
        <v>2.2501320199592625</v>
      </c>
      <c r="H174" s="228">
        <f t="shared" si="85"/>
        <v>2.4370009758390987</v>
      </c>
      <c r="I174" s="228">
        <f t="shared" si="85"/>
        <v>2.3138547080457315</v>
      </c>
      <c r="J174" s="228">
        <f t="shared" si="85"/>
        <v>2.5879359024648529</v>
      </c>
      <c r="K174" s="228">
        <f t="shared" si="85"/>
        <v>2.6366257062511638</v>
      </c>
      <c r="L174" s="228">
        <f t="shared" si="85"/>
        <v>2.6976657129869781</v>
      </c>
      <c r="M174" s="228">
        <f t="shared" si="86"/>
        <v>2.9105522327897071</v>
      </c>
      <c r="N174" s="228">
        <f t="shared" si="86"/>
        <v>3.1714605902129245</v>
      </c>
      <c r="O174" s="228">
        <f t="shared" si="86"/>
        <v>3.6092975967276821</v>
      </c>
      <c r="P174" s="228">
        <f t="shared" si="86"/>
        <v>4.0059502500164781</v>
      </c>
      <c r="Q174" s="228">
        <f t="shared" si="79"/>
        <v>3.941355747826615</v>
      </c>
      <c r="R174" s="228">
        <f t="shared" si="87"/>
        <v>4.0685142712496267</v>
      </c>
      <c r="S174" s="228">
        <f t="shared" si="87"/>
        <v>4.2647354401105204</v>
      </c>
      <c r="T174" s="228">
        <f t="shared" si="87"/>
        <v>4.5926013691084666</v>
      </c>
      <c r="U174" s="228">
        <f t="shared" si="87"/>
        <v>4.8992925281392194</v>
      </c>
      <c r="V174" s="228">
        <f t="shared" si="87"/>
        <v>5.1064099048743961</v>
      </c>
      <c r="W174" s="228">
        <f t="shared" si="81"/>
        <v>5.3126980379487305</v>
      </c>
      <c r="X174" s="228">
        <f t="shared" si="88"/>
        <v>5.4789483820781735</v>
      </c>
      <c r="Y174" s="228">
        <f t="shared" si="88"/>
        <v>5.4888098296184316</v>
      </c>
      <c r="Z174" s="228">
        <f t="shared" si="88"/>
        <v>5.5570439691213034</v>
      </c>
      <c r="AA174" s="228">
        <f t="shared" si="88"/>
        <v>5.5975297533638191</v>
      </c>
      <c r="AB174" s="228">
        <f t="shared" si="89"/>
        <v>5.624362156509469</v>
      </c>
      <c r="AC174" s="228">
        <f t="shared" si="89"/>
        <v>5.7242110339699988</v>
      </c>
      <c r="AD174" s="228">
        <f t="shared" si="89"/>
        <v>5.7634973544317916</v>
      </c>
      <c r="AE174" s="228">
        <f t="shared" si="89"/>
        <v>5.8222706743497898</v>
      </c>
      <c r="AF174" s="238">
        <v>48</v>
      </c>
    </row>
    <row r="175" spans="1:32" ht="11.1" customHeight="1">
      <c r="A175" s="270">
        <v>49</v>
      </c>
      <c r="B175" s="232" t="s">
        <v>314</v>
      </c>
      <c r="C175" s="228">
        <f t="shared" si="84"/>
        <v>12.256353596399926</v>
      </c>
      <c r="D175" s="228">
        <f t="shared" si="84"/>
        <v>12.664953099280568</v>
      </c>
      <c r="E175" s="228">
        <f t="shared" si="84"/>
        <v>12.761658642677576</v>
      </c>
      <c r="F175" s="228">
        <f t="shared" si="84"/>
        <v>13.024864216643428</v>
      </c>
      <c r="G175" s="228">
        <f t="shared" si="76"/>
        <v>13.018245697227043</v>
      </c>
      <c r="H175" s="228">
        <f t="shared" si="85"/>
        <v>13.473823184515593</v>
      </c>
      <c r="I175" s="228">
        <f t="shared" si="85"/>
        <v>14.033389517166084</v>
      </c>
      <c r="J175" s="228">
        <f t="shared" si="85"/>
        <v>14.407807468990095</v>
      </c>
      <c r="K175" s="228">
        <f t="shared" si="85"/>
        <v>14.647754471281724</v>
      </c>
      <c r="L175" s="228">
        <f t="shared" si="85"/>
        <v>14.97780689323244</v>
      </c>
      <c r="M175" s="228">
        <f t="shared" si="86"/>
        <v>15.814731291738843</v>
      </c>
      <c r="N175" s="228">
        <f t="shared" si="86"/>
        <v>16.219382037461976</v>
      </c>
      <c r="O175" s="228">
        <f t="shared" si="86"/>
        <v>18.622183266055334</v>
      </c>
      <c r="P175" s="228">
        <f t="shared" si="86"/>
        <v>19.540833009154131</v>
      </c>
      <c r="Q175" s="228">
        <f t="shared" si="79"/>
        <v>19.775898132226043</v>
      </c>
      <c r="R175" s="228">
        <f t="shared" si="87"/>
        <v>20.013244660586395</v>
      </c>
      <c r="S175" s="228">
        <f t="shared" si="87"/>
        <v>20.741179852893659</v>
      </c>
      <c r="T175" s="228">
        <f t="shared" si="87"/>
        <v>21.295800283098657</v>
      </c>
      <c r="U175" s="228">
        <f t="shared" si="87"/>
        <v>21.754634988425</v>
      </c>
      <c r="V175" s="228">
        <f t="shared" si="87"/>
        <v>22.053829652339303</v>
      </c>
      <c r="W175" s="228">
        <f t="shared" si="81"/>
        <v>22.475738409731974</v>
      </c>
      <c r="X175" s="228">
        <f t="shared" si="88"/>
        <v>22.827617601668823</v>
      </c>
      <c r="Y175" s="228">
        <f t="shared" si="88"/>
        <v>22.882859672320794</v>
      </c>
      <c r="Z175" s="228">
        <f t="shared" si="88"/>
        <v>22.839270026604527</v>
      </c>
      <c r="AA175" s="228">
        <f t="shared" si="88"/>
        <v>23.039887114540893</v>
      </c>
      <c r="AB175" s="228">
        <f t="shared" si="89"/>
        <v>22.997391928838713</v>
      </c>
      <c r="AC175" s="228">
        <f t="shared" si="89"/>
        <v>23.018919109003406</v>
      </c>
      <c r="AD175" s="228">
        <f t="shared" si="89"/>
        <v>23.027471778540541</v>
      </c>
      <c r="AE175" s="228">
        <f t="shared" si="89"/>
        <v>23.230524840367544</v>
      </c>
      <c r="AF175" s="238">
        <v>49</v>
      </c>
    </row>
    <row r="176" spans="1:32" s="193" customFormat="1" ht="7.5" customHeight="1">
      <c r="A176" s="171"/>
      <c r="B176" s="171"/>
      <c r="C176" s="200"/>
      <c r="D176" s="200"/>
      <c r="E176" s="200"/>
      <c r="F176" s="200"/>
      <c r="G176" s="200"/>
      <c r="H176" s="200"/>
      <c r="I176" s="200"/>
      <c r="J176" s="200"/>
      <c r="K176" s="200"/>
      <c r="L176" s="200"/>
      <c r="M176" s="200"/>
      <c r="N176" s="200"/>
      <c r="O176" s="200"/>
      <c r="P176" s="200"/>
      <c r="Q176" s="200"/>
      <c r="R176" s="200"/>
      <c r="S176" s="200"/>
      <c r="T176" s="200"/>
      <c r="U176" s="200"/>
      <c r="V176" s="200"/>
      <c r="W176" s="173"/>
    </row>
    <row r="177" spans="1:23" s="193" customFormat="1" ht="12.75" customHeight="1">
      <c r="A177" s="227" t="s">
        <v>574</v>
      </c>
      <c r="B177" s="171"/>
      <c r="C177" s="200"/>
      <c r="D177" s="200"/>
      <c r="E177" s="200"/>
      <c r="F177" s="200"/>
      <c r="G177" s="200"/>
      <c r="H177" s="200"/>
      <c r="I177" s="200"/>
      <c r="J177" s="200"/>
      <c r="K177" s="200"/>
      <c r="L177" s="200"/>
      <c r="M177" s="200"/>
      <c r="N177" s="200"/>
      <c r="O177" s="200"/>
      <c r="P177" s="200"/>
      <c r="Q177" s="200"/>
      <c r="R177" s="200"/>
      <c r="S177" s="200"/>
      <c r="T177" s="200"/>
      <c r="U177" s="200"/>
      <c r="V177" s="200"/>
      <c r="W177" s="173"/>
    </row>
    <row r="178" spans="1:23">
      <c r="H178" s="145"/>
      <c r="M178" s="145"/>
      <c r="R178" s="145"/>
    </row>
  </sheetData>
  <mergeCells count="10">
    <mergeCell ref="A123:U123"/>
    <mergeCell ref="V123:AF123"/>
    <mergeCell ref="A1:U1"/>
    <mergeCell ref="V1:AF1"/>
    <mergeCell ref="A60:U60"/>
    <mergeCell ref="V60:AF60"/>
    <mergeCell ref="A119:U119"/>
    <mergeCell ref="V119:AF119"/>
    <mergeCell ref="A64:U64"/>
    <mergeCell ref="V64:AF64"/>
  </mergeCells>
  <pageMargins left="0.59055118110236227" right="0.59055118110236227" top="0.59055118110236227" bottom="0.19685039370078741" header="0.31496062992125984" footer="0.27559055118110237"/>
  <pageSetup paperSize="9" firstPageNumber="36" pageOrder="overThenDown" orientation="portrait" useFirstPageNumber="1" r:id="rId1"/>
  <headerFooter scaleWithDoc="0"/>
  <rowBreaks count="2" manualBreakCount="2">
    <brk id="59" max="16383" man="1"/>
    <brk id="11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zoomScaleNormal="100" workbookViewId="0">
      <selection sqref="A1:I1"/>
    </sheetView>
  </sheetViews>
  <sheetFormatPr baseColWidth="10" defaultColWidth="11" defaultRowHeight="12.75"/>
  <cols>
    <col min="1" max="1" width="4.375" style="79" customWidth="1"/>
    <col min="2" max="2" width="1.125" style="79" customWidth="1"/>
    <col min="3" max="3" width="2.625" style="79" customWidth="1"/>
    <col min="4" max="4" width="40.75" style="79" customWidth="1"/>
    <col min="5" max="6" width="6.75" style="79" customWidth="1"/>
    <col min="7" max="7" width="6.75" style="84" customWidth="1"/>
    <col min="8" max="19" width="6.75" style="79" customWidth="1"/>
    <col min="20" max="20" width="4.375" style="116" customWidth="1"/>
    <col min="21" max="16384" width="11" style="79"/>
  </cols>
  <sheetData>
    <row r="1" spans="1:20" s="75" customFormat="1" ht="14.25" customHeight="1">
      <c r="A1" s="322" t="s">
        <v>433</v>
      </c>
      <c r="B1" s="322"/>
      <c r="C1" s="322"/>
      <c r="D1" s="322"/>
      <c r="E1" s="322"/>
      <c r="F1" s="322"/>
      <c r="G1" s="322"/>
      <c r="H1" s="322"/>
      <c r="I1" s="322"/>
      <c r="J1" s="320" t="s">
        <v>446</v>
      </c>
      <c r="K1" s="320"/>
      <c r="L1" s="320"/>
      <c r="M1" s="320"/>
      <c r="N1" s="320"/>
      <c r="O1" s="320"/>
      <c r="P1" s="320"/>
      <c r="Q1" s="320"/>
      <c r="R1" s="320"/>
      <c r="S1" s="320"/>
      <c r="T1" s="320"/>
    </row>
    <row r="2" spans="1:20" s="145" customFormat="1" ht="7.5" customHeight="1">
      <c r="A2" s="141"/>
      <c r="B2" s="141"/>
      <c r="C2" s="141"/>
      <c r="D2" s="141"/>
      <c r="E2" s="142"/>
      <c r="F2" s="142"/>
      <c r="G2" s="143"/>
      <c r="H2" s="142"/>
      <c r="I2" s="143"/>
      <c r="J2" s="142"/>
      <c r="K2" s="142"/>
      <c r="L2" s="142"/>
      <c r="M2" s="142"/>
      <c r="N2" s="142"/>
      <c r="O2" s="141"/>
      <c r="P2" s="142"/>
      <c r="Q2" s="142"/>
      <c r="R2" s="142"/>
      <c r="S2" s="141"/>
      <c r="T2" s="144"/>
    </row>
    <row r="3" spans="1:20" s="145" customFormat="1" ht="33.6" customHeight="1">
      <c r="A3" s="137" t="s">
        <v>448</v>
      </c>
      <c r="B3" s="326" t="s">
        <v>622</v>
      </c>
      <c r="C3" s="327"/>
      <c r="D3" s="328"/>
      <c r="E3" s="189">
        <v>41455</v>
      </c>
      <c r="F3" s="190">
        <v>41820</v>
      </c>
      <c r="G3" s="190">
        <v>42185</v>
      </c>
      <c r="H3" s="190">
        <v>42551</v>
      </c>
      <c r="I3" s="191">
        <v>42916</v>
      </c>
      <c r="J3" s="192">
        <v>43281</v>
      </c>
      <c r="K3" s="190">
        <v>43646</v>
      </c>
      <c r="L3" s="190">
        <v>43921</v>
      </c>
      <c r="M3" s="190">
        <v>44012</v>
      </c>
      <c r="N3" s="190">
        <v>44104</v>
      </c>
      <c r="O3" s="190">
        <v>44196</v>
      </c>
      <c r="P3" s="190">
        <v>44286</v>
      </c>
      <c r="Q3" s="190">
        <v>44377</v>
      </c>
      <c r="R3" s="190">
        <v>44469</v>
      </c>
      <c r="S3" s="190">
        <v>44561</v>
      </c>
      <c r="T3" s="146" t="s">
        <v>448</v>
      </c>
    </row>
    <row r="4" spans="1:20" s="145" customFormat="1" ht="7.5" customHeight="1">
      <c r="D4" s="147"/>
      <c r="G4" s="147"/>
      <c r="T4" s="148"/>
    </row>
    <row r="5" spans="1:20" s="145" customFormat="1" ht="16.350000000000001" customHeight="1">
      <c r="A5" s="319" t="s">
        <v>255</v>
      </c>
      <c r="B5" s="319"/>
      <c r="C5" s="319"/>
      <c r="D5" s="319"/>
      <c r="E5" s="319"/>
      <c r="F5" s="319"/>
      <c r="G5" s="319"/>
      <c r="H5" s="319"/>
      <c r="I5" s="319" t="s">
        <v>255</v>
      </c>
      <c r="J5" s="319"/>
      <c r="K5" s="319"/>
      <c r="L5" s="319"/>
      <c r="M5" s="319"/>
      <c r="N5" s="319"/>
      <c r="O5" s="319"/>
      <c r="P5" s="319"/>
      <c r="Q5" s="319"/>
      <c r="R5" s="319"/>
      <c r="S5" s="319"/>
      <c r="T5" s="319"/>
    </row>
    <row r="6" spans="1:20" s="145" customFormat="1" ht="11.1" customHeight="1">
      <c r="A6" s="149">
        <v>1</v>
      </c>
      <c r="B6" s="150" t="s">
        <v>315</v>
      </c>
      <c r="C6" s="151"/>
      <c r="D6" s="152"/>
      <c r="E6" s="174">
        <v>18823</v>
      </c>
      <c r="F6" s="174">
        <v>18929</v>
      </c>
      <c r="G6" s="175">
        <v>18317</v>
      </c>
      <c r="H6" s="174">
        <v>18075</v>
      </c>
      <c r="I6" s="174">
        <v>17654</v>
      </c>
      <c r="J6" s="174">
        <v>17534</v>
      </c>
      <c r="K6" s="174">
        <v>17244</v>
      </c>
      <c r="L6" s="174">
        <v>16437</v>
      </c>
      <c r="M6" s="174">
        <v>16795</v>
      </c>
      <c r="N6" s="174">
        <v>17060</v>
      </c>
      <c r="O6" s="174">
        <v>15952</v>
      </c>
      <c r="P6" s="174">
        <v>16181</v>
      </c>
      <c r="Q6" s="174">
        <v>16616</v>
      </c>
      <c r="R6" s="174">
        <v>16886</v>
      </c>
      <c r="S6" s="174">
        <v>15835</v>
      </c>
      <c r="T6" s="153">
        <v>1</v>
      </c>
    </row>
    <row r="7" spans="1:20" s="145" customFormat="1" ht="11.1" customHeight="1">
      <c r="A7" s="149">
        <v>2</v>
      </c>
      <c r="B7" s="150" t="s">
        <v>316</v>
      </c>
      <c r="C7" s="151"/>
      <c r="D7" s="152"/>
      <c r="E7" s="174">
        <v>222729</v>
      </c>
      <c r="F7" s="174">
        <v>223952</v>
      </c>
      <c r="G7" s="175">
        <v>226601</v>
      </c>
      <c r="H7" s="174">
        <v>226400</v>
      </c>
      <c r="I7" s="174">
        <v>226707</v>
      </c>
      <c r="J7" s="174">
        <v>226821</v>
      </c>
      <c r="K7" s="174">
        <v>223219</v>
      </c>
      <c r="L7" s="174">
        <v>219655</v>
      </c>
      <c r="M7" s="174">
        <v>216163</v>
      </c>
      <c r="N7" s="174">
        <v>217653</v>
      </c>
      <c r="O7" s="174">
        <v>215331</v>
      </c>
      <c r="P7" s="174">
        <v>213649</v>
      </c>
      <c r="Q7" s="174">
        <v>213360</v>
      </c>
      <c r="R7" s="174">
        <v>215415</v>
      </c>
      <c r="S7" s="174">
        <v>213599</v>
      </c>
      <c r="T7" s="153">
        <v>2</v>
      </c>
    </row>
    <row r="8" spans="1:20" s="145" customFormat="1" ht="11.1" customHeight="1">
      <c r="A8" s="154">
        <v>24</v>
      </c>
      <c r="B8" s="155"/>
      <c r="C8" s="156" t="s">
        <v>157</v>
      </c>
      <c r="D8" s="157" t="s">
        <v>317</v>
      </c>
      <c r="E8" s="176">
        <v>51037</v>
      </c>
      <c r="F8" s="176">
        <v>51266</v>
      </c>
      <c r="G8" s="177">
        <v>50592</v>
      </c>
      <c r="H8" s="176">
        <v>49851</v>
      </c>
      <c r="I8" s="176">
        <v>49437</v>
      </c>
      <c r="J8" s="176">
        <v>48342</v>
      </c>
      <c r="K8" s="176">
        <v>46545</v>
      </c>
      <c r="L8" s="176">
        <v>44876</v>
      </c>
      <c r="M8" s="176">
        <v>43921</v>
      </c>
      <c r="N8" s="176">
        <v>43775</v>
      </c>
      <c r="O8" s="176">
        <v>42956</v>
      </c>
      <c r="P8" s="176">
        <v>42825</v>
      </c>
      <c r="Q8" s="176">
        <v>42691</v>
      </c>
      <c r="R8" s="176">
        <v>42788</v>
      </c>
      <c r="S8" s="176">
        <v>42287</v>
      </c>
      <c r="T8" s="158">
        <v>24</v>
      </c>
    </row>
    <row r="9" spans="1:20" s="145" customFormat="1" ht="11.1" customHeight="1">
      <c r="A9" s="154">
        <v>25</v>
      </c>
      <c r="B9" s="155"/>
      <c r="C9" s="156"/>
      <c r="D9" s="157" t="s">
        <v>318</v>
      </c>
      <c r="E9" s="176">
        <v>51763</v>
      </c>
      <c r="F9" s="176">
        <v>52478</v>
      </c>
      <c r="G9" s="177">
        <v>55315</v>
      </c>
      <c r="H9" s="176">
        <v>55892</v>
      </c>
      <c r="I9" s="176">
        <v>56421</v>
      </c>
      <c r="J9" s="176">
        <v>57144</v>
      </c>
      <c r="K9" s="176">
        <v>56652</v>
      </c>
      <c r="L9" s="176">
        <v>55979</v>
      </c>
      <c r="M9" s="176">
        <v>55268</v>
      </c>
      <c r="N9" s="176">
        <v>55833</v>
      </c>
      <c r="O9" s="176">
        <v>55454</v>
      </c>
      <c r="P9" s="176">
        <v>55092</v>
      </c>
      <c r="Q9" s="176">
        <v>55062</v>
      </c>
      <c r="R9" s="176">
        <v>55733</v>
      </c>
      <c r="S9" s="176">
        <v>55227</v>
      </c>
      <c r="T9" s="158">
        <v>25</v>
      </c>
    </row>
    <row r="10" spans="1:20" s="145" customFormat="1" ht="11.1" customHeight="1">
      <c r="A10" s="154">
        <v>26</v>
      </c>
      <c r="B10" s="155"/>
      <c r="C10" s="156"/>
      <c r="D10" s="157" t="s">
        <v>319</v>
      </c>
      <c r="E10" s="176">
        <v>29780</v>
      </c>
      <c r="F10" s="176">
        <v>29744</v>
      </c>
      <c r="G10" s="177">
        <v>29331</v>
      </c>
      <c r="H10" s="176">
        <v>29164</v>
      </c>
      <c r="I10" s="176">
        <v>29178</v>
      </c>
      <c r="J10" s="176">
        <v>29321</v>
      </c>
      <c r="K10" s="176">
        <v>29044</v>
      </c>
      <c r="L10" s="176">
        <v>28943</v>
      </c>
      <c r="M10" s="176">
        <v>28610</v>
      </c>
      <c r="N10" s="176">
        <v>28861</v>
      </c>
      <c r="O10" s="176">
        <v>28629</v>
      </c>
      <c r="P10" s="176">
        <v>28382</v>
      </c>
      <c r="Q10" s="176">
        <v>28233</v>
      </c>
      <c r="R10" s="176">
        <v>28821</v>
      </c>
      <c r="S10" s="176">
        <v>28668</v>
      </c>
      <c r="T10" s="158">
        <v>26</v>
      </c>
    </row>
    <row r="11" spans="1:20" s="145" customFormat="1" ht="11.1" customHeight="1">
      <c r="A11" s="149">
        <v>3</v>
      </c>
      <c r="B11" s="150" t="s">
        <v>320</v>
      </c>
      <c r="C11" s="151"/>
      <c r="D11" s="152"/>
      <c r="E11" s="174">
        <v>66682</v>
      </c>
      <c r="F11" s="174">
        <v>66091</v>
      </c>
      <c r="G11" s="175">
        <v>64739</v>
      </c>
      <c r="H11" s="174">
        <v>63879</v>
      </c>
      <c r="I11" s="174">
        <v>63408</v>
      </c>
      <c r="J11" s="174">
        <v>63292</v>
      </c>
      <c r="K11" s="174">
        <v>62876</v>
      </c>
      <c r="L11" s="174">
        <v>61749</v>
      </c>
      <c r="M11" s="174">
        <v>62113</v>
      </c>
      <c r="N11" s="174">
        <v>63178</v>
      </c>
      <c r="O11" s="174">
        <v>61836</v>
      </c>
      <c r="P11" s="174">
        <v>61614</v>
      </c>
      <c r="Q11" s="174">
        <v>62521</v>
      </c>
      <c r="R11" s="174">
        <v>63319</v>
      </c>
      <c r="S11" s="174">
        <v>61957</v>
      </c>
      <c r="T11" s="153">
        <v>3</v>
      </c>
    </row>
    <row r="12" spans="1:20" s="145" customFormat="1" ht="11.1" customHeight="1">
      <c r="A12" s="154">
        <v>32</v>
      </c>
      <c r="B12" s="155"/>
      <c r="C12" s="156" t="s">
        <v>157</v>
      </c>
      <c r="D12" s="157" t="s">
        <v>321</v>
      </c>
      <c r="E12" s="176">
        <v>23331</v>
      </c>
      <c r="F12" s="176">
        <v>22864</v>
      </c>
      <c r="G12" s="177">
        <v>22254</v>
      </c>
      <c r="H12" s="176">
        <v>21713</v>
      </c>
      <c r="I12" s="176">
        <v>21427</v>
      </c>
      <c r="J12" s="176">
        <v>21305</v>
      </c>
      <c r="K12" s="176">
        <v>21124</v>
      </c>
      <c r="L12" s="176">
        <v>20527</v>
      </c>
      <c r="M12" s="176">
        <v>20898</v>
      </c>
      <c r="N12" s="176">
        <v>21265</v>
      </c>
      <c r="O12" s="176">
        <v>20500</v>
      </c>
      <c r="P12" s="176">
        <v>20493</v>
      </c>
      <c r="Q12" s="176">
        <v>20957</v>
      </c>
      <c r="R12" s="176">
        <v>20954</v>
      </c>
      <c r="S12" s="176">
        <v>20138</v>
      </c>
      <c r="T12" s="158">
        <v>32</v>
      </c>
    </row>
    <row r="13" spans="1:20" s="145" customFormat="1" ht="11.1" customHeight="1">
      <c r="A13" s="154">
        <v>34</v>
      </c>
      <c r="B13" s="155"/>
      <c r="C13" s="156"/>
      <c r="D13" s="157" t="s">
        <v>322</v>
      </c>
      <c r="E13" s="176">
        <v>24224</v>
      </c>
      <c r="F13" s="176">
        <v>24233</v>
      </c>
      <c r="G13" s="177">
        <v>23904</v>
      </c>
      <c r="H13" s="176">
        <v>23835</v>
      </c>
      <c r="I13" s="176">
        <v>23762</v>
      </c>
      <c r="J13" s="176">
        <v>23800</v>
      </c>
      <c r="K13" s="176">
        <v>24072</v>
      </c>
      <c r="L13" s="176">
        <v>23906</v>
      </c>
      <c r="M13" s="176">
        <v>23788</v>
      </c>
      <c r="N13" s="176">
        <v>24160</v>
      </c>
      <c r="O13" s="176">
        <v>23998</v>
      </c>
      <c r="P13" s="176">
        <v>23806</v>
      </c>
      <c r="Q13" s="176">
        <v>24009</v>
      </c>
      <c r="R13" s="176">
        <v>24489</v>
      </c>
      <c r="S13" s="176">
        <v>24361</v>
      </c>
      <c r="T13" s="158">
        <v>34</v>
      </c>
    </row>
    <row r="14" spans="1:20" s="145" customFormat="1" ht="11.1" customHeight="1">
      <c r="A14" s="149">
        <v>4</v>
      </c>
      <c r="B14" s="150" t="s">
        <v>323</v>
      </c>
      <c r="C14" s="151"/>
      <c r="D14" s="152"/>
      <c r="E14" s="174">
        <v>17666</v>
      </c>
      <c r="F14" s="174">
        <v>17845</v>
      </c>
      <c r="G14" s="175">
        <v>18076</v>
      </c>
      <c r="H14" s="174">
        <v>18428</v>
      </c>
      <c r="I14" s="174">
        <v>18913</v>
      </c>
      <c r="J14" s="174">
        <v>19586</v>
      </c>
      <c r="K14" s="174">
        <v>20137</v>
      </c>
      <c r="L14" s="174">
        <v>20716</v>
      </c>
      <c r="M14" s="174">
        <v>20637</v>
      </c>
      <c r="N14" s="174">
        <v>21036</v>
      </c>
      <c r="O14" s="174">
        <v>21233</v>
      </c>
      <c r="P14" s="174">
        <v>21226</v>
      </c>
      <c r="Q14" s="174">
        <v>21338</v>
      </c>
      <c r="R14" s="174">
        <v>21898</v>
      </c>
      <c r="S14" s="174">
        <v>21984</v>
      </c>
      <c r="T14" s="153">
        <v>4</v>
      </c>
    </row>
    <row r="15" spans="1:20" s="145" customFormat="1" ht="11.1" customHeight="1">
      <c r="A15" s="154">
        <v>43</v>
      </c>
      <c r="B15" s="155"/>
      <c r="C15" s="188" t="s">
        <v>157</v>
      </c>
      <c r="D15" s="159" t="s">
        <v>451</v>
      </c>
      <c r="E15" s="176">
        <v>9522</v>
      </c>
      <c r="F15" s="176">
        <v>9738</v>
      </c>
      <c r="G15" s="177">
        <v>10063</v>
      </c>
      <c r="H15" s="176">
        <v>10359</v>
      </c>
      <c r="I15" s="176">
        <v>10761</v>
      </c>
      <c r="J15" s="176">
        <v>11258</v>
      </c>
      <c r="K15" s="176">
        <v>11962</v>
      </c>
      <c r="L15" s="176">
        <v>12509</v>
      </c>
      <c r="M15" s="176">
        <v>12504</v>
      </c>
      <c r="N15" s="176">
        <v>12796</v>
      </c>
      <c r="O15" s="176">
        <v>12958</v>
      </c>
      <c r="P15" s="176">
        <v>13037</v>
      </c>
      <c r="Q15" s="176">
        <v>13168</v>
      </c>
      <c r="R15" s="176">
        <v>13635</v>
      </c>
      <c r="S15" s="176">
        <v>13781</v>
      </c>
      <c r="T15" s="158">
        <v>43</v>
      </c>
    </row>
    <row r="16" spans="1:20" s="145" customFormat="1" ht="11.1" customHeight="1">
      <c r="A16" s="149">
        <v>5</v>
      </c>
      <c r="B16" s="150" t="s">
        <v>324</v>
      </c>
      <c r="C16" s="151"/>
      <c r="D16" s="152"/>
      <c r="E16" s="174">
        <v>113111</v>
      </c>
      <c r="F16" s="174">
        <v>114191</v>
      </c>
      <c r="G16" s="175">
        <v>117723</v>
      </c>
      <c r="H16" s="174">
        <v>119876</v>
      </c>
      <c r="I16" s="174">
        <v>121583</v>
      </c>
      <c r="J16" s="174">
        <v>124105</v>
      </c>
      <c r="K16" s="174">
        <v>122767</v>
      </c>
      <c r="L16" s="174">
        <v>122124</v>
      </c>
      <c r="M16" s="174">
        <v>121036</v>
      </c>
      <c r="N16" s="174">
        <v>122646</v>
      </c>
      <c r="O16" s="174">
        <v>122772</v>
      </c>
      <c r="P16" s="174">
        <v>121963</v>
      </c>
      <c r="Q16" s="174">
        <v>122874</v>
      </c>
      <c r="R16" s="174">
        <v>124604</v>
      </c>
      <c r="S16" s="174">
        <v>124790</v>
      </c>
      <c r="T16" s="153">
        <v>5</v>
      </c>
    </row>
    <row r="17" spans="1:20" s="145" customFormat="1" ht="11.1" customHeight="1">
      <c r="A17" s="154">
        <v>51</v>
      </c>
      <c r="B17" s="155"/>
      <c r="C17" s="188" t="s">
        <v>157</v>
      </c>
      <c r="D17" s="157" t="s">
        <v>325</v>
      </c>
      <c r="E17" s="176">
        <v>49258</v>
      </c>
      <c r="F17" s="176">
        <v>50285</v>
      </c>
      <c r="G17" s="177">
        <v>53618</v>
      </c>
      <c r="H17" s="176">
        <v>55410</v>
      </c>
      <c r="I17" s="176">
        <v>56991</v>
      </c>
      <c r="J17" s="176">
        <v>59725</v>
      </c>
      <c r="K17" s="176">
        <v>58803</v>
      </c>
      <c r="L17" s="176">
        <v>58532</v>
      </c>
      <c r="M17" s="176">
        <v>57865</v>
      </c>
      <c r="N17" s="176">
        <v>58689</v>
      </c>
      <c r="O17" s="176">
        <v>59360</v>
      </c>
      <c r="P17" s="176">
        <v>59338</v>
      </c>
      <c r="Q17" s="176">
        <v>59783</v>
      </c>
      <c r="R17" s="176">
        <v>61067</v>
      </c>
      <c r="S17" s="176">
        <v>61850</v>
      </c>
      <c r="T17" s="158">
        <v>51</v>
      </c>
    </row>
    <row r="18" spans="1:20" s="145" customFormat="1" ht="11.1" customHeight="1">
      <c r="A18" s="154">
        <v>52</v>
      </c>
      <c r="B18" s="155"/>
      <c r="C18" s="156"/>
      <c r="D18" s="157" t="s">
        <v>326</v>
      </c>
      <c r="E18" s="176">
        <v>39305</v>
      </c>
      <c r="F18" s="176">
        <v>38877</v>
      </c>
      <c r="G18" s="177">
        <v>38275</v>
      </c>
      <c r="H18" s="176">
        <v>37880</v>
      </c>
      <c r="I18" s="176">
        <v>37515</v>
      </c>
      <c r="J18" s="176">
        <v>37017</v>
      </c>
      <c r="K18" s="176">
        <v>36407</v>
      </c>
      <c r="L18" s="176">
        <v>36027</v>
      </c>
      <c r="M18" s="176">
        <v>35838</v>
      </c>
      <c r="N18" s="176">
        <v>36247</v>
      </c>
      <c r="O18" s="176">
        <v>35825</v>
      </c>
      <c r="P18" s="176">
        <v>35471</v>
      </c>
      <c r="Q18" s="176">
        <v>35710</v>
      </c>
      <c r="R18" s="176">
        <v>35713</v>
      </c>
      <c r="S18" s="176">
        <v>35233</v>
      </c>
      <c r="T18" s="158">
        <v>52</v>
      </c>
    </row>
    <row r="19" spans="1:20" s="145" customFormat="1" ht="11.1" customHeight="1">
      <c r="A19" s="160">
        <v>6</v>
      </c>
      <c r="B19" s="323" t="s">
        <v>327</v>
      </c>
      <c r="C19" s="324"/>
      <c r="D19" s="325"/>
      <c r="E19" s="174">
        <v>87449</v>
      </c>
      <c r="F19" s="174">
        <v>88348</v>
      </c>
      <c r="G19" s="175">
        <v>89411</v>
      </c>
      <c r="H19" s="174">
        <v>90188</v>
      </c>
      <c r="I19" s="174">
        <v>90411</v>
      </c>
      <c r="J19" s="174">
        <v>90404</v>
      </c>
      <c r="K19" s="174">
        <v>90499</v>
      </c>
      <c r="L19" s="174">
        <v>90238</v>
      </c>
      <c r="M19" s="174">
        <v>88930</v>
      </c>
      <c r="N19" s="174">
        <v>89871</v>
      </c>
      <c r="O19" s="174">
        <v>89162</v>
      </c>
      <c r="P19" s="174">
        <v>87479</v>
      </c>
      <c r="Q19" s="174">
        <v>87753</v>
      </c>
      <c r="R19" s="174">
        <v>89456</v>
      </c>
      <c r="S19" s="174">
        <v>89019</v>
      </c>
      <c r="T19" s="161">
        <v>6</v>
      </c>
    </row>
    <row r="20" spans="1:20" s="145" customFormat="1" ht="11.1" customHeight="1">
      <c r="A20" s="154">
        <v>62</v>
      </c>
      <c r="B20" s="155"/>
      <c r="C20" s="188" t="s">
        <v>157</v>
      </c>
      <c r="D20" s="159" t="s">
        <v>452</v>
      </c>
      <c r="E20" s="176">
        <v>54723</v>
      </c>
      <c r="F20" s="176">
        <v>55367</v>
      </c>
      <c r="G20" s="177">
        <v>55865</v>
      </c>
      <c r="H20" s="176">
        <v>56245</v>
      </c>
      <c r="I20" s="176">
        <v>56168</v>
      </c>
      <c r="J20" s="176">
        <v>55779</v>
      </c>
      <c r="K20" s="176">
        <v>55244</v>
      </c>
      <c r="L20" s="176">
        <v>55311</v>
      </c>
      <c r="M20" s="176">
        <v>54830</v>
      </c>
      <c r="N20" s="176">
        <v>55330</v>
      </c>
      <c r="O20" s="176">
        <v>55397</v>
      </c>
      <c r="P20" s="176">
        <v>54432</v>
      </c>
      <c r="Q20" s="176">
        <v>54476</v>
      </c>
      <c r="R20" s="176">
        <v>55142</v>
      </c>
      <c r="S20" s="176">
        <v>54999</v>
      </c>
      <c r="T20" s="158">
        <v>62</v>
      </c>
    </row>
    <row r="21" spans="1:20" s="145" customFormat="1" ht="11.1" customHeight="1">
      <c r="A21" s="149">
        <v>7</v>
      </c>
      <c r="B21" s="150" t="s">
        <v>328</v>
      </c>
      <c r="C21" s="151"/>
      <c r="D21" s="152"/>
      <c r="E21" s="174">
        <v>138859</v>
      </c>
      <c r="F21" s="174">
        <v>138708</v>
      </c>
      <c r="G21" s="175">
        <v>137260</v>
      </c>
      <c r="H21" s="174">
        <v>136474</v>
      </c>
      <c r="I21" s="174">
        <v>136611</v>
      </c>
      <c r="J21" s="174">
        <v>136678</v>
      </c>
      <c r="K21" s="174">
        <v>135532</v>
      </c>
      <c r="L21" s="174">
        <v>135899</v>
      </c>
      <c r="M21" s="174">
        <v>134943</v>
      </c>
      <c r="N21" s="174">
        <v>136135</v>
      </c>
      <c r="O21" s="174">
        <v>136446</v>
      </c>
      <c r="P21" s="174">
        <v>136054</v>
      </c>
      <c r="Q21" s="174">
        <v>136106</v>
      </c>
      <c r="R21" s="174">
        <v>137962</v>
      </c>
      <c r="S21" s="174">
        <v>138128</v>
      </c>
      <c r="T21" s="153">
        <v>7</v>
      </c>
    </row>
    <row r="22" spans="1:20" s="145" customFormat="1" ht="11.1" customHeight="1">
      <c r="A22" s="154">
        <v>71</v>
      </c>
      <c r="B22" s="155"/>
      <c r="C22" s="188" t="s">
        <v>157</v>
      </c>
      <c r="D22" s="159" t="s">
        <v>453</v>
      </c>
      <c r="E22" s="176">
        <v>85876</v>
      </c>
      <c r="F22" s="176">
        <v>86057</v>
      </c>
      <c r="G22" s="177">
        <v>85386</v>
      </c>
      <c r="H22" s="176">
        <v>85243</v>
      </c>
      <c r="I22" s="176">
        <v>85767</v>
      </c>
      <c r="J22" s="176">
        <v>86170</v>
      </c>
      <c r="K22" s="176">
        <v>85863</v>
      </c>
      <c r="L22" s="176">
        <v>86085</v>
      </c>
      <c r="M22" s="176">
        <v>85362</v>
      </c>
      <c r="N22" s="176">
        <v>85984</v>
      </c>
      <c r="O22" s="176">
        <v>86109</v>
      </c>
      <c r="P22" s="176">
        <v>85820</v>
      </c>
      <c r="Q22" s="176">
        <v>85950</v>
      </c>
      <c r="R22" s="176">
        <v>87177</v>
      </c>
      <c r="S22" s="176">
        <v>87306</v>
      </c>
      <c r="T22" s="158">
        <v>71</v>
      </c>
    </row>
    <row r="23" spans="1:20" s="145" customFormat="1" ht="11.1" customHeight="1">
      <c r="A23" s="149">
        <v>8</v>
      </c>
      <c r="B23" s="150" t="s">
        <v>329</v>
      </c>
      <c r="C23" s="151"/>
      <c r="D23" s="152"/>
      <c r="E23" s="174">
        <v>146219</v>
      </c>
      <c r="F23" s="174">
        <v>149063</v>
      </c>
      <c r="G23" s="175">
        <v>151478</v>
      </c>
      <c r="H23" s="174">
        <v>155406</v>
      </c>
      <c r="I23" s="174">
        <v>159364</v>
      </c>
      <c r="J23" s="174">
        <v>160193</v>
      </c>
      <c r="K23" s="174">
        <v>161675</v>
      </c>
      <c r="L23" s="174">
        <v>164737</v>
      </c>
      <c r="M23" s="174">
        <v>163749</v>
      </c>
      <c r="N23" s="174">
        <v>166006</v>
      </c>
      <c r="O23" s="174">
        <v>166443</v>
      </c>
      <c r="P23" s="174">
        <v>166202</v>
      </c>
      <c r="Q23" s="174">
        <v>166036</v>
      </c>
      <c r="R23" s="174">
        <v>168425</v>
      </c>
      <c r="S23" s="174">
        <v>168797</v>
      </c>
      <c r="T23" s="153">
        <v>8</v>
      </c>
    </row>
    <row r="24" spans="1:20" s="145" customFormat="1" ht="11.1" customHeight="1">
      <c r="A24" s="154">
        <v>81</v>
      </c>
      <c r="B24" s="155"/>
      <c r="C24" s="188" t="s">
        <v>157</v>
      </c>
      <c r="D24" s="157" t="s">
        <v>330</v>
      </c>
      <c r="E24" s="176">
        <v>62927</v>
      </c>
      <c r="F24" s="176">
        <v>64195</v>
      </c>
      <c r="G24" s="177">
        <v>65467</v>
      </c>
      <c r="H24" s="176">
        <v>66513</v>
      </c>
      <c r="I24" s="176">
        <v>67693</v>
      </c>
      <c r="J24" s="176">
        <v>68765</v>
      </c>
      <c r="K24" s="176">
        <v>69376</v>
      </c>
      <c r="L24" s="176">
        <v>70677</v>
      </c>
      <c r="M24" s="176">
        <v>70267</v>
      </c>
      <c r="N24" s="176">
        <v>71832</v>
      </c>
      <c r="O24" s="176">
        <v>71879</v>
      </c>
      <c r="P24" s="176">
        <v>71550</v>
      </c>
      <c r="Q24" s="176">
        <v>71363</v>
      </c>
      <c r="R24" s="176">
        <v>73080</v>
      </c>
      <c r="S24" s="176">
        <v>73007</v>
      </c>
      <c r="T24" s="158">
        <v>81</v>
      </c>
    </row>
    <row r="25" spans="1:20" s="145" customFormat="1" ht="11.1" customHeight="1">
      <c r="A25" s="154">
        <v>83</v>
      </c>
      <c r="B25" s="155"/>
      <c r="C25" s="156"/>
      <c r="D25" s="157" t="s">
        <v>331</v>
      </c>
      <c r="E25" s="176">
        <v>38868</v>
      </c>
      <c r="F25" s="176">
        <v>39946</v>
      </c>
      <c r="G25" s="177">
        <v>40863</v>
      </c>
      <c r="H25" s="176">
        <v>42985</v>
      </c>
      <c r="I25" s="176">
        <v>44638</v>
      </c>
      <c r="J25" s="176">
        <v>45800</v>
      </c>
      <c r="K25" s="176">
        <v>46674</v>
      </c>
      <c r="L25" s="176">
        <v>47738</v>
      </c>
      <c r="M25" s="176">
        <v>47381</v>
      </c>
      <c r="N25" s="176">
        <v>47419</v>
      </c>
      <c r="O25" s="176">
        <v>47845</v>
      </c>
      <c r="P25" s="176">
        <v>48255</v>
      </c>
      <c r="Q25" s="176">
        <v>48309</v>
      </c>
      <c r="R25" s="176">
        <v>48411</v>
      </c>
      <c r="S25" s="176">
        <v>48770</v>
      </c>
      <c r="T25" s="158">
        <v>83</v>
      </c>
    </row>
    <row r="26" spans="1:20" s="145" customFormat="1" ht="11.1" customHeight="1">
      <c r="A26" s="149">
        <v>9</v>
      </c>
      <c r="B26" s="150" t="s">
        <v>332</v>
      </c>
      <c r="C26" s="151"/>
      <c r="D26" s="152"/>
      <c r="E26" s="174">
        <v>14130</v>
      </c>
      <c r="F26" s="174">
        <v>14757</v>
      </c>
      <c r="G26" s="175">
        <v>15358</v>
      </c>
      <c r="H26" s="174">
        <v>15542</v>
      </c>
      <c r="I26" s="174">
        <v>15959</v>
      </c>
      <c r="J26" s="174">
        <v>16185</v>
      </c>
      <c r="K26" s="174">
        <v>15934</v>
      </c>
      <c r="L26" s="174">
        <v>15478</v>
      </c>
      <c r="M26" s="174">
        <v>15026</v>
      </c>
      <c r="N26" s="174">
        <v>15066</v>
      </c>
      <c r="O26" s="174">
        <v>14965</v>
      </c>
      <c r="P26" s="174">
        <v>14983</v>
      </c>
      <c r="Q26" s="174">
        <v>15116</v>
      </c>
      <c r="R26" s="174">
        <v>15096</v>
      </c>
      <c r="S26" s="174">
        <v>15176</v>
      </c>
      <c r="T26" s="153">
        <v>9</v>
      </c>
    </row>
    <row r="27" spans="1:20" s="166" customFormat="1" ht="11.1" customHeight="1">
      <c r="A27" s="162">
        <v>92</v>
      </c>
      <c r="B27" s="163"/>
      <c r="C27" s="188" t="s">
        <v>157</v>
      </c>
      <c r="D27" s="164" t="s">
        <v>450</v>
      </c>
      <c r="E27" s="178">
        <v>8742</v>
      </c>
      <c r="F27" s="178">
        <v>9326</v>
      </c>
      <c r="G27" s="179">
        <v>9840</v>
      </c>
      <c r="H27" s="178">
        <v>9851</v>
      </c>
      <c r="I27" s="178">
        <v>10101</v>
      </c>
      <c r="J27" s="178">
        <v>10244</v>
      </c>
      <c r="K27" s="178">
        <v>10043</v>
      </c>
      <c r="L27" s="178">
        <v>9640</v>
      </c>
      <c r="M27" s="178">
        <v>9285</v>
      </c>
      <c r="N27" s="178">
        <v>9263</v>
      </c>
      <c r="O27" s="178">
        <v>9211</v>
      </c>
      <c r="P27" s="178">
        <v>9304</v>
      </c>
      <c r="Q27" s="178">
        <v>9340</v>
      </c>
      <c r="R27" s="178">
        <v>9242</v>
      </c>
      <c r="S27" s="178">
        <v>9274</v>
      </c>
      <c r="T27" s="165">
        <v>92</v>
      </c>
    </row>
    <row r="28" spans="1:20" s="145" customFormat="1" ht="11.1" customHeight="1">
      <c r="A28" s="167"/>
      <c r="B28" s="150" t="s">
        <v>462</v>
      </c>
      <c r="C28" s="151"/>
      <c r="D28" s="152"/>
      <c r="E28" s="174">
        <v>840628</v>
      </c>
      <c r="F28" s="174">
        <v>843804</v>
      </c>
      <c r="G28" s="175">
        <v>845432</v>
      </c>
      <c r="H28" s="174">
        <v>850505</v>
      </c>
      <c r="I28" s="174">
        <v>856836</v>
      </c>
      <c r="J28" s="174">
        <v>860989</v>
      </c>
      <c r="K28" s="174">
        <v>856032</v>
      </c>
      <c r="L28" s="174">
        <v>853209</v>
      </c>
      <c r="M28" s="174">
        <v>845552</v>
      </c>
      <c r="N28" s="174">
        <v>854998</v>
      </c>
      <c r="O28" s="174">
        <v>850382</v>
      </c>
      <c r="P28" s="174">
        <v>845494</v>
      </c>
      <c r="Q28" s="174">
        <v>847804</v>
      </c>
      <c r="R28" s="174">
        <v>859240</v>
      </c>
      <c r="S28" s="174">
        <v>855407</v>
      </c>
      <c r="T28" s="168"/>
    </row>
    <row r="29" spans="1:20" s="145" customFormat="1" ht="7.5" customHeight="1">
      <c r="G29" s="147"/>
      <c r="T29" s="148"/>
    </row>
    <row r="30" spans="1:20" s="145" customFormat="1" ht="16.350000000000001" customHeight="1">
      <c r="A30" s="321" t="s">
        <v>449</v>
      </c>
      <c r="B30" s="321"/>
      <c r="C30" s="321"/>
      <c r="D30" s="321"/>
      <c r="E30" s="321"/>
      <c r="F30" s="321"/>
      <c r="G30" s="321"/>
      <c r="H30" s="321"/>
      <c r="I30" s="321"/>
      <c r="J30" s="321" t="s">
        <v>449</v>
      </c>
      <c r="K30" s="321"/>
      <c r="L30" s="321"/>
      <c r="M30" s="321"/>
      <c r="N30" s="321"/>
      <c r="O30" s="321"/>
      <c r="P30" s="321"/>
      <c r="Q30" s="321"/>
      <c r="R30" s="321"/>
      <c r="S30" s="321"/>
      <c r="T30" s="321"/>
    </row>
    <row r="31" spans="1:20" s="169" customFormat="1" ht="11.1" customHeight="1">
      <c r="A31" s="149">
        <v>1</v>
      </c>
      <c r="B31" s="150" t="s">
        <v>315</v>
      </c>
      <c r="C31" s="151"/>
      <c r="D31" s="152"/>
      <c r="E31" s="180" t="s">
        <v>310</v>
      </c>
      <c r="F31" s="181">
        <v>0.56314083829999995</v>
      </c>
      <c r="G31" s="181">
        <v>-3.2331343440999998</v>
      </c>
      <c r="H31" s="181">
        <v>-1.3211770486000001</v>
      </c>
      <c r="I31" s="181">
        <v>-2.3291839557</v>
      </c>
      <c r="J31" s="181">
        <v>-0.67973263849999999</v>
      </c>
      <c r="K31" s="181">
        <v>-1.6539295084000001</v>
      </c>
      <c r="L31" s="181">
        <v>-0.15792990339999999</v>
      </c>
      <c r="M31" s="181">
        <v>-2.6038042217999999</v>
      </c>
      <c r="N31" s="181">
        <v>-2.6144537047999998</v>
      </c>
      <c r="O31" s="181">
        <v>-1.1096646209000001</v>
      </c>
      <c r="P31" s="181">
        <v>-1.5574618239</v>
      </c>
      <c r="Q31" s="181">
        <v>-1.0657933908999999</v>
      </c>
      <c r="R31" s="181">
        <v>-1.0199296600000001</v>
      </c>
      <c r="S31" s="181">
        <v>-0.73345035110000001</v>
      </c>
      <c r="T31" s="153">
        <v>1</v>
      </c>
    </row>
    <row r="32" spans="1:20" s="169" customFormat="1" ht="11.1" customHeight="1">
      <c r="A32" s="149">
        <v>2</v>
      </c>
      <c r="B32" s="150" t="s">
        <v>316</v>
      </c>
      <c r="C32" s="151"/>
      <c r="D32" s="152"/>
      <c r="E32" s="180" t="s">
        <v>310</v>
      </c>
      <c r="F32" s="181">
        <v>0.54909778249999996</v>
      </c>
      <c r="G32" s="181">
        <v>1.182842752</v>
      </c>
      <c r="H32" s="181">
        <v>-8.8702168100000006E-2</v>
      </c>
      <c r="I32" s="181">
        <v>0.13560070669999999</v>
      </c>
      <c r="J32" s="181">
        <v>5.0285169800000001E-2</v>
      </c>
      <c r="K32" s="181">
        <v>-1.5880363811</v>
      </c>
      <c r="L32" s="181">
        <v>-2.0612810885999999</v>
      </c>
      <c r="M32" s="181">
        <v>-3.1610212392000001</v>
      </c>
      <c r="N32" s="181">
        <v>-3.8274087002999999</v>
      </c>
      <c r="O32" s="181">
        <v>-3.1993994101999998</v>
      </c>
      <c r="P32" s="181">
        <v>-2.7342878604999998</v>
      </c>
      <c r="Q32" s="181">
        <v>-1.2967066518999999</v>
      </c>
      <c r="R32" s="181">
        <v>-1.0282422019999999</v>
      </c>
      <c r="S32" s="181">
        <v>-0.80434308109999997</v>
      </c>
      <c r="T32" s="153">
        <v>2</v>
      </c>
    </row>
    <row r="33" spans="1:20" s="145" customFormat="1" ht="11.1" customHeight="1">
      <c r="A33" s="154">
        <v>24</v>
      </c>
      <c r="B33" s="155"/>
      <c r="C33" s="156" t="s">
        <v>157</v>
      </c>
      <c r="D33" s="157" t="s">
        <v>317</v>
      </c>
      <c r="E33" s="182" t="s">
        <v>310</v>
      </c>
      <c r="F33" s="183">
        <v>0.4486940847</v>
      </c>
      <c r="G33" s="183">
        <v>-1.3147115047</v>
      </c>
      <c r="H33" s="183">
        <v>-1.4646584439999999</v>
      </c>
      <c r="I33" s="183">
        <v>-0.83047481489999997</v>
      </c>
      <c r="J33" s="183">
        <v>-2.214940227</v>
      </c>
      <c r="K33" s="183">
        <v>-3.7172644904999999</v>
      </c>
      <c r="L33" s="183">
        <v>-4.4459586065999996</v>
      </c>
      <c r="M33" s="183">
        <v>-5.6375550541999999</v>
      </c>
      <c r="N33" s="183">
        <v>-6.4856550811</v>
      </c>
      <c r="O33" s="183">
        <v>-6.0680938531999997</v>
      </c>
      <c r="P33" s="183">
        <v>-4.5703716909000001</v>
      </c>
      <c r="Q33" s="183">
        <v>-2.8004826848</v>
      </c>
      <c r="R33" s="183">
        <v>-2.2547115934000002</v>
      </c>
      <c r="S33" s="183">
        <v>-1.5574075798</v>
      </c>
      <c r="T33" s="158">
        <v>24</v>
      </c>
    </row>
    <row r="34" spans="1:20" s="145" customFormat="1" ht="11.1" customHeight="1">
      <c r="A34" s="154">
        <v>25</v>
      </c>
      <c r="B34" s="155"/>
      <c r="C34" s="156"/>
      <c r="D34" s="157" t="s">
        <v>318</v>
      </c>
      <c r="E34" s="182" t="s">
        <v>310</v>
      </c>
      <c r="F34" s="183">
        <v>1.3812955200000001</v>
      </c>
      <c r="G34" s="183">
        <v>5.4060749265999997</v>
      </c>
      <c r="H34" s="183">
        <v>1.0431166953</v>
      </c>
      <c r="I34" s="183">
        <v>0.94646818860000004</v>
      </c>
      <c r="J34" s="183">
        <v>1.2814377625</v>
      </c>
      <c r="K34" s="183">
        <v>-0.86098278029999997</v>
      </c>
      <c r="L34" s="183">
        <v>-1.4610361033999999</v>
      </c>
      <c r="M34" s="183">
        <v>-2.4429852431999999</v>
      </c>
      <c r="N34" s="183">
        <v>-2.8552040923000002</v>
      </c>
      <c r="O34" s="183">
        <v>-2.0299277422999999</v>
      </c>
      <c r="P34" s="183">
        <v>-1.5845227675</v>
      </c>
      <c r="Q34" s="183">
        <v>-0.37272924660000001</v>
      </c>
      <c r="R34" s="183">
        <v>-0.1791055469</v>
      </c>
      <c r="S34" s="183">
        <v>-0.40934828870000001</v>
      </c>
      <c r="T34" s="158">
        <v>25</v>
      </c>
    </row>
    <row r="35" spans="1:20" s="145" customFormat="1" ht="11.1" customHeight="1">
      <c r="A35" s="154">
        <v>26</v>
      </c>
      <c r="B35" s="155"/>
      <c r="C35" s="156"/>
      <c r="D35" s="157" t="s">
        <v>319</v>
      </c>
      <c r="E35" s="182" t="s">
        <v>310</v>
      </c>
      <c r="F35" s="183">
        <v>-0.12088650099999999</v>
      </c>
      <c r="G35" s="183">
        <v>-1.3885153308</v>
      </c>
      <c r="H35" s="183">
        <v>-0.56936347210000005</v>
      </c>
      <c r="I35" s="183">
        <v>4.8004389000000001E-2</v>
      </c>
      <c r="J35" s="183">
        <v>0.49009527730000002</v>
      </c>
      <c r="K35" s="183">
        <v>-0.94471539169999996</v>
      </c>
      <c r="L35" s="183">
        <v>-1.4370849650999999</v>
      </c>
      <c r="M35" s="183">
        <v>-1.4942845337999999</v>
      </c>
      <c r="N35" s="183">
        <v>-3.1184961395999999</v>
      </c>
      <c r="O35" s="183">
        <v>-2.3867162193999998</v>
      </c>
      <c r="P35" s="183">
        <v>-1.938292506</v>
      </c>
      <c r="Q35" s="183">
        <v>-1.3177210765</v>
      </c>
      <c r="R35" s="183">
        <v>-0.13859533630000001</v>
      </c>
      <c r="S35" s="183">
        <v>0.13622550559999999</v>
      </c>
      <c r="T35" s="158">
        <v>26</v>
      </c>
    </row>
    <row r="36" spans="1:20" s="169" customFormat="1" ht="11.1" customHeight="1">
      <c r="A36" s="149">
        <v>3</v>
      </c>
      <c r="B36" s="150" t="s">
        <v>320</v>
      </c>
      <c r="C36" s="151"/>
      <c r="D36" s="152"/>
      <c r="E36" s="180" t="s">
        <v>310</v>
      </c>
      <c r="F36" s="181">
        <v>-0.8862961519</v>
      </c>
      <c r="G36" s="181">
        <v>-2.0456643112999999</v>
      </c>
      <c r="H36" s="181">
        <v>-1.3284110041999999</v>
      </c>
      <c r="I36" s="181">
        <v>-0.73733151740000002</v>
      </c>
      <c r="J36" s="181">
        <v>-0.1829422155</v>
      </c>
      <c r="K36" s="181">
        <v>-0.6572710611</v>
      </c>
      <c r="L36" s="181">
        <v>9.0772048699999996E-2</v>
      </c>
      <c r="M36" s="181">
        <v>-1.2134995865</v>
      </c>
      <c r="N36" s="181">
        <v>-1.0230138960999999</v>
      </c>
      <c r="O36" s="181">
        <v>0.1117101365</v>
      </c>
      <c r="P36" s="181">
        <v>-0.2186270223</v>
      </c>
      <c r="Q36" s="181">
        <v>0.65686732250000002</v>
      </c>
      <c r="R36" s="181">
        <v>0.22317895469999999</v>
      </c>
      <c r="S36" s="181">
        <v>0.19567889259999999</v>
      </c>
      <c r="T36" s="153">
        <v>3</v>
      </c>
    </row>
    <row r="37" spans="1:20" s="145" customFormat="1" ht="11.1" customHeight="1">
      <c r="A37" s="154">
        <v>32</v>
      </c>
      <c r="B37" s="155"/>
      <c r="C37" s="156" t="s">
        <v>157</v>
      </c>
      <c r="D37" s="157" t="s">
        <v>321</v>
      </c>
      <c r="E37" s="182" t="s">
        <v>310</v>
      </c>
      <c r="F37" s="183">
        <v>-2.0016287343000001</v>
      </c>
      <c r="G37" s="183">
        <v>-2.6679496150999999</v>
      </c>
      <c r="H37" s="183">
        <v>-2.4310236361999999</v>
      </c>
      <c r="I37" s="183">
        <v>-1.3171832542999999</v>
      </c>
      <c r="J37" s="183">
        <v>-0.56937508749999999</v>
      </c>
      <c r="K37" s="183">
        <v>-0.84956582960000004</v>
      </c>
      <c r="L37" s="183">
        <v>-0.17992608439999999</v>
      </c>
      <c r="M37" s="183">
        <v>-1.0698731301</v>
      </c>
      <c r="N37" s="183">
        <v>-1.3362408944999999</v>
      </c>
      <c r="O37" s="183">
        <v>0.40652397509999999</v>
      </c>
      <c r="P37" s="183">
        <v>-0.1656355045</v>
      </c>
      <c r="Q37" s="183">
        <v>0.28232366730000003</v>
      </c>
      <c r="R37" s="183">
        <v>-1.4624970609000001</v>
      </c>
      <c r="S37" s="183">
        <v>-1.7658536585</v>
      </c>
      <c r="T37" s="158">
        <v>32</v>
      </c>
    </row>
    <row r="38" spans="1:20" s="145" customFormat="1" ht="11.1" customHeight="1">
      <c r="A38" s="154">
        <v>34</v>
      </c>
      <c r="B38" s="155"/>
      <c r="C38" s="156"/>
      <c r="D38" s="157" t="s">
        <v>322</v>
      </c>
      <c r="E38" s="182" t="s">
        <v>310</v>
      </c>
      <c r="F38" s="183">
        <v>3.7153236499999999E-2</v>
      </c>
      <c r="G38" s="183">
        <v>-1.3576527875</v>
      </c>
      <c r="H38" s="183">
        <v>-0.28865461850000002</v>
      </c>
      <c r="I38" s="183">
        <v>-0.30627228870000001</v>
      </c>
      <c r="J38" s="183">
        <v>0.15991919869999999</v>
      </c>
      <c r="K38" s="183">
        <v>1.1428571429000001</v>
      </c>
      <c r="L38" s="183">
        <v>0.87345457609999999</v>
      </c>
      <c r="M38" s="183">
        <v>-1.1797939515</v>
      </c>
      <c r="N38" s="183">
        <v>-0.67831449129999999</v>
      </c>
      <c r="O38" s="183">
        <v>-7.0789090200000002E-2</v>
      </c>
      <c r="P38" s="183">
        <v>-0.41830502800000002</v>
      </c>
      <c r="Q38" s="183">
        <v>0.92903985200000005</v>
      </c>
      <c r="R38" s="183">
        <v>1.3617549669</v>
      </c>
      <c r="S38" s="183">
        <v>1.5126260521999999</v>
      </c>
      <c r="T38" s="158">
        <v>34</v>
      </c>
    </row>
    <row r="39" spans="1:20" s="169" customFormat="1" ht="11.1" customHeight="1">
      <c r="A39" s="149">
        <v>4</v>
      </c>
      <c r="B39" s="150" t="s">
        <v>323</v>
      </c>
      <c r="C39" s="151"/>
      <c r="D39" s="152"/>
      <c r="E39" s="180" t="s">
        <v>310</v>
      </c>
      <c r="F39" s="181">
        <v>1.0132457828999999</v>
      </c>
      <c r="G39" s="181">
        <v>1.2944802466000001</v>
      </c>
      <c r="H39" s="181">
        <v>1.9473334809</v>
      </c>
      <c r="I39" s="181">
        <v>2.6318645538999998</v>
      </c>
      <c r="J39" s="181">
        <v>3.5583989848000002</v>
      </c>
      <c r="K39" s="181">
        <v>2.8132339426000001</v>
      </c>
      <c r="L39" s="181">
        <v>3.2187344295</v>
      </c>
      <c r="M39" s="181">
        <v>2.4829915082</v>
      </c>
      <c r="N39" s="181">
        <v>2.3151750973</v>
      </c>
      <c r="O39" s="181">
        <v>3.0478039310999998</v>
      </c>
      <c r="P39" s="181">
        <v>2.4618652248999999</v>
      </c>
      <c r="Q39" s="181">
        <v>3.3968115521</v>
      </c>
      <c r="R39" s="181">
        <v>4.0977372124000002</v>
      </c>
      <c r="S39" s="181">
        <v>3.5369472048000001</v>
      </c>
      <c r="T39" s="153">
        <v>4</v>
      </c>
    </row>
    <row r="40" spans="1:20" s="145" customFormat="1" ht="11.1" customHeight="1">
      <c r="A40" s="154">
        <v>43</v>
      </c>
      <c r="B40" s="155"/>
      <c r="C40" s="188" t="s">
        <v>157</v>
      </c>
      <c r="D40" s="159" t="s">
        <v>451</v>
      </c>
      <c r="E40" s="182" t="s">
        <v>310</v>
      </c>
      <c r="F40" s="183">
        <v>2.2684310018999998</v>
      </c>
      <c r="G40" s="183">
        <v>3.3374409530000002</v>
      </c>
      <c r="H40" s="183">
        <v>2.9414687469</v>
      </c>
      <c r="I40" s="183">
        <v>3.8806834637000001</v>
      </c>
      <c r="J40" s="183">
        <v>4.6185298764000002</v>
      </c>
      <c r="K40" s="183">
        <v>6.2533309645999999</v>
      </c>
      <c r="L40" s="183">
        <v>5.3478187637000003</v>
      </c>
      <c r="M40" s="183">
        <v>4.5310148804999999</v>
      </c>
      <c r="N40" s="183">
        <v>4.2868785656000004</v>
      </c>
      <c r="O40" s="183">
        <v>4.7703751616999996</v>
      </c>
      <c r="P40" s="183">
        <v>4.2209609081000004</v>
      </c>
      <c r="Q40" s="183">
        <v>5.3103007038000003</v>
      </c>
      <c r="R40" s="183">
        <v>6.5567364801999997</v>
      </c>
      <c r="S40" s="183">
        <v>6.3512887790999999</v>
      </c>
      <c r="T40" s="158">
        <v>43</v>
      </c>
    </row>
    <row r="41" spans="1:20" s="169" customFormat="1" ht="11.1" customHeight="1">
      <c r="A41" s="149">
        <v>5</v>
      </c>
      <c r="B41" s="150" t="s">
        <v>324</v>
      </c>
      <c r="C41" s="151"/>
      <c r="D41" s="152"/>
      <c r="E41" s="180" t="s">
        <v>310</v>
      </c>
      <c r="F41" s="181">
        <v>0.95481429750000002</v>
      </c>
      <c r="G41" s="181">
        <v>3.0930633762999999</v>
      </c>
      <c r="H41" s="181">
        <v>1.8288694647999999</v>
      </c>
      <c r="I41" s="181">
        <v>1.4239714372000001</v>
      </c>
      <c r="J41" s="181">
        <v>2.0743031509000001</v>
      </c>
      <c r="K41" s="181">
        <v>-1.0781193344</v>
      </c>
      <c r="L41" s="181">
        <v>-0.34598687859999999</v>
      </c>
      <c r="M41" s="181">
        <v>-1.4099880261</v>
      </c>
      <c r="N41" s="181">
        <v>-1.9702504176</v>
      </c>
      <c r="O41" s="181">
        <v>-0.507301577</v>
      </c>
      <c r="P41" s="181">
        <v>-0.1318332187</v>
      </c>
      <c r="Q41" s="181">
        <v>1.5185564625000001</v>
      </c>
      <c r="R41" s="181">
        <v>1.5964646218</v>
      </c>
      <c r="S41" s="181">
        <v>1.6436972599999999</v>
      </c>
      <c r="T41" s="153">
        <v>5</v>
      </c>
    </row>
    <row r="42" spans="1:20" s="145" customFormat="1" ht="11.1" customHeight="1">
      <c r="A42" s="154">
        <v>51</v>
      </c>
      <c r="B42" s="155"/>
      <c r="C42" s="188" t="s">
        <v>157</v>
      </c>
      <c r="D42" s="157" t="s">
        <v>325</v>
      </c>
      <c r="E42" s="182" t="s">
        <v>310</v>
      </c>
      <c r="F42" s="183">
        <v>2.0849405173000002</v>
      </c>
      <c r="G42" s="183">
        <v>6.6282191507999997</v>
      </c>
      <c r="H42" s="183">
        <v>3.3421612144999999</v>
      </c>
      <c r="I42" s="183">
        <v>2.8532755820000002</v>
      </c>
      <c r="J42" s="183">
        <v>4.7972486883999998</v>
      </c>
      <c r="K42" s="183">
        <v>-1.5437421515</v>
      </c>
      <c r="L42" s="183">
        <v>-0.78817566989999999</v>
      </c>
      <c r="M42" s="183">
        <v>-1.5951567096999999</v>
      </c>
      <c r="N42" s="183">
        <v>-2.7232646025</v>
      </c>
      <c r="O42" s="183">
        <v>-0.30734091330000002</v>
      </c>
      <c r="P42" s="183">
        <v>1.3770245336</v>
      </c>
      <c r="Q42" s="183">
        <v>3.3146115960000002</v>
      </c>
      <c r="R42" s="183">
        <v>4.0518666190000001</v>
      </c>
      <c r="S42" s="183">
        <v>4.1947439353</v>
      </c>
      <c r="T42" s="158">
        <v>51</v>
      </c>
    </row>
    <row r="43" spans="1:20" s="145" customFormat="1" ht="11.1" customHeight="1">
      <c r="A43" s="154">
        <v>52</v>
      </c>
      <c r="B43" s="155"/>
      <c r="C43" s="156"/>
      <c r="D43" s="157" t="s">
        <v>326</v>
      </c>
      <c r="E43" s="182" t="s">
        <v>310</v>
      </c>
      <c r="F43" s="183">
        <v>-1.0889199847</v>
      </c>
      <c r="G43" s="183">
        <v>-1.5484733904000001</v>
      </c>
      <c r="H43" s="183">
        <v>-1.0320052253000001</v>
      </c>
      <c r="I43" s="183">
        <v>-0.96356916579999996</v>
      </c>
      <c r="J43" s="183">
        <v>-1.3274690123999999</v>
      </c>
      <c r="K43" s="183">
        <v>-1.6478915092999999</v>
      </c>
      <c r="L43" s="183">
        <v>-0.65080109200000003</v>
      </c>
      <c r="M43" s="183">
        <v>-1.5628862581</v>
      </c>
      <c r="N43" s="183">
        <v>-1.6123340843</v>
      </c>
      <c r="O43" s="183">
        <v>-0.99762339030000002</v>
      </c>
      <c r="P43" s="183">
        <v>-1.5432869791999999</v>
      </c>
      <c r="Q43" s="183">
        <v>-0.35716278810000002</v>
      </c>
      <c r="R43" s="183">
        <v>-1.4732253704</v>
      </c>
      <c r="S43" s="183">
        <v>-1.6524773203000001</v>
      </c>
      <c r="T43" s="158">
        <v>52</v>
      </c>
    </row>
    <row r="44" spans="1:20" s="169" customFormat="1" ht="11.1" customHeight="1">
      <c r="A44" s="160">
        <v>6</v>
      </c>
      <c r="B44" s="323" t="s">
        <v>327</v>
      </c>
      <c r="C44" s="324"/>
      <c r="D44" s="325"/>
      <c r="E44" s="180" t="s">
        <v>310</v>
      </c>
      <c r="F44" s="181">
        <v>1.0280277648</v>
      </c>
      <c r="G44" s="181">
        <v>1.2031964503999999</v>
      </c>
      <c r="H44" s="181">
        <v>0.86902059030000001</v>
      </c>
      <c r="I44" s="181">
        <v>0.24726127640000001</v>
      </c>
      <c r="J44" s="181">
        <v>-7.7424206999999997E-3</v>
      </c>
      <c r="K44" s="181">
        <v>0.10508384580000001</v>
      </c>
      <c r="L44" s="181">
        <v>0.14093728850000001</v>
      </c>
      <c r="M44" s="181">
        <v>-1.7337208146</v>
      </c>
      <c r="N44" s="181">
        <v>-2.196127937</v>
      </c>
      <c r="O44" s="181">
        <v>-2.4955163815999999</v>
      </c>
      <c r="P44" s="181">
        <v>-3.0574702453999998</v>
      </c>
      <c r="Q44" s="181">
        <v>-1.3235128753000001</v>
      </c>
      <c r="R44" s="181">
        <v>-0.46177298570000003</v>
      </c>
      <c r="S44" s="181">
        <v>-0.16038222560000001</v>
      </c>
      <c r="T44" s="161">
        <v>6</v>
      </c>
    </row>
    <row r="45" spans="1:20" s="145" customFormat="1" ht="11.1" customHeight="1">
      <c r="A45" s="154">
        <v>62</v>
      </c>
      <c r="B45" s="155"/>
      <c r="C45" s="188" t="s">
        <v>157</v>
      </c>
      <c r="D45" s="159" t="s">
        <v>452</v>
      </c>
      <c r="E45" s="182" t="s">
        <v>310</v>
      </c>
      <c r="F45" s="183">
        <v>1.1768360653000001</v>
      </c>
      <c r="G45" s="183">
        <v>0.89945274259999997</v>
      </c>
      <c r="H45" s="183">
        <v>0.68021122349999996</v>
      </c>
      <c r="I45" s="183">
        <v>-0.13690105790000001</v>
      </c>
      <c r="J45" s="183">
        <v>-0.69256516170000004</v>
      </c>
      <c r="K45" s="183">
        <v>-0.95914232960000001</v>
      </c>
      <c r="L45" s="183">
        <v>0.1013482943</v>
      </c>
      <c r="M45" s="183">
        <v>-0.74940265009999996</v>
      </c>
      <c r="N45" s="183">
        <v>-1.3162588286000001</v>
      </c>
      <c r="O45" s="183">
        <v>-1.0219943183</v>
      </c>
      <c r="P45" s="183">
        <v>-1.5891956392</v>
      </c>
      <c r="Q45" s="183">
        <v>-0.64563195330000001</v>
      </c>
      <c r="R45" s="183">
        <v>-0.33977950480000002</v>
      </c>
      <c r="S45" s="183">
        <v>-0.71845045760000004</v>
      </c>
      <c r="T45" s="158">
        <v>62</v>
      </c>
    </row>
    <row r="46" spans="1:20" s="169" customFormat="1" ht="11.1" customHeight="1">
      <c r="A46" s="149">
        <v>7</v>
      </c>
      <c r="B46" s="150" t="s">
        <v>328</v>
      </c>
      <c r="C46" s="151"/>
      <c r="D46" s="152"/>
      <c r="E46" s="180" t="s">
        <v>310</v>
      </c>
      <c r="F46" s="181">
        <v>-0.1087434016</v>
      </c>
      <c r="G46" s="181">
        <v>-1.0439196009</v>
      </c>
      <c r="H46" s="181">
        <v>-0.5726358735</v>
      </c>
      <c r="I46" s="181">
        <v>0.10038542139999999</v>
      </c>
      <c r="J46" s="181">
        <v>4.9044366899999997E-2</v>
      </c>
      <c r="K46" s="181">
        <v>-0.83846705399999999</v>
      </c>
      <c r="L46" s="181">
        <v>-0.23784529779999999</v>
      </c>
      <c r="M46" s="181">
        <v>-0.4345837145</v>
      </c>
      <c r="N46" s="181">
        <v>-1.0538939565000001</v>
      </c>
      <c r="O46" s="181">
        <v>-0.42618404729999998</v>
      </c>
      <c r="P46" s="181">
        <v>0.1140552911</v>
      </c>
      <c r="Q46" s="181">
        <v>0.86184537169999997</v>
      </c>
      <c r="R46" s="181">
        <v>1.3420501708000001</v>
      </c>
      <c r="S46" s="181">
        <v>1.2327221024999999</v>
      </c>
      <c r="T46" s="153">
        <v>7</v>
      </c>
    </row>
    <row r="47" spans="1:20" s="145" customFormat="1" ht="11.1" customHeight="1">
      <c r="A47" s="154">
        <v>71</v>
      </c>
      <c r="B47" s="155"/>
      <c r="C47" s="188" t="s">
        <v>157</v>
      </c>
      <c r="D47" s="159" t="s">
        <v>453</v>
      </c>
      <c r="E47" s="182" t="s">
        <v>310</v>
      </c>
      <c r="F47" s="183">
        <v>0.21076901579999999</v>
      </c>
      <c r="G47" s="183">
        <v>-0.77971576980000001</v>
      </c>
      <c r="H47" s="183">
        <v>-0.1674747617</v>
      </c>
      <c r="I47" s="183">
        <v>0.61471323160000002</v>
      </c>
      <c r="J47" s="183">
        <v>0.46987769190000001</v>
      </c>
      <c r="K47" s="183">
        <v>-0.35627248459999999</v>
      </c>
      <c r="L47" s="183">
        <v>-2.20663384E-2</v>
      </c>
      <c r="M47" s="183">
        <v>-0.58348764890000004</v>
      </c>
      <c r="N47" s="183">
        <v>-1.2846859465</v>
      </c>
      <c r="O47" s="183">
        <v>-0.77779314160000002</v>
      </c>
      <c r="P47" s="183">
        <v>-0.30783527910000003</v>
      </c>
      <c r="Q47" s="183">
        <v>0.68883109580000002</v>
      </c>
      <c r="R47" s="183">
        <v>1.3874674358000001</v>
      </c>
      <c r="S47" s="183">
        <v>1.3900985960000001</v>
      </c>
      <c r="T47" s="158">
        <v>71</v>
      </c>
    </row>
    <row r="48" spans="1:20" s="169" customFormat="1" ht="11.1" customHeight="1">
      <c r="A48" s="149">
        <v>8</v>
      </c>
      <c r="B48" s="150" t="s">
        <v>329</v>
      </c>
      <c r="C48" s="151"/>
      <c r="D48" s="152"/>
      <c r="E48" s="180" t="s">
        <v>310</v>
      </c>
      <c r="F48" s="181">
        <v>1.9450276639999999</v>
      </c>
      <c r="G48" s="181">
        <v>1.6201203518</v>
      </c>
      <c r="H48" s="181">
        <v>2.5931158320000001</v>
      </c>
      <c r="I48" s="181">
        <v>2.5468772119</v>
      </c>
      <c r="J48" s="181">
        <v>0.52019276619999999</v>
      </c>
      <c r="K48" s="181">
        <v>0.92513405699999995</v>
      </c>
      <c r="L48" s="181">
        <v>1.6593848736000001</v>
      </c>
      <c r="M48" s="181">
        <v>1.2828204731999999</v>
      </c>
      <c r="N48" s="181">
        <v>0.82417749269999996</v>
      </c>
      <c r="O48" s="181">
        <v>1.046630929</v>
      </c>
      <c r="P48" s="181">
        <v>0.88929627219999996</v>
      </c>
      <c r="Q48" s="181">
        <v>1.3966497505</v>
      </c>
      <c r="R48" s="181">
        <v>1.4571762466</v>
      </c>
      <c r="S48" s="181">
        <v>1.4142979878999999</v>
      </c>
      <c r="T48" s="153">
        <v>8</v>
      </c>
    </row>
    <row r="49" spans="1:20" s="145" customFormat="1" ht="11.1" customHeight="1">
      <c r="A49" s="154">
        <v>81</v>
      </c>
      <c r="B49" s="155"/>
      <c r="C49" s="188" t="s">
        <v>157</v>
      </c>
      <c r="D49" s="157" t="s">
        <v>330</v>
      </c>
      <c r="E49" s="182" t="s">
        <v>310</v>
      </c>
      <c r="F49" s="183">
        <v>2.0150332925000001</v>
      </c>
      <c r="G49" s="183">
        <v>1.9814627306999999</v>
      </c>
      <c r="H49" s="183">
        <v>1.5977515389000001</v>
      </c>
      <c r="I49" s="183">
        <v>1.7740892758</v>
      </c>
      <c r="J49" s="183">
        <v>1.5836201674999999</v>
      </c>
      <c r="K49" s="183">
        <v>0.88853341090000004</v>
      </c>
      <c r="L49" s="183">
        <v>1.3174116229999999</v>
      </c>
      <c r="M49" s="183">
        <v>1.2843058117999999</v>
      </c>
      <c r="N49" s="183">
        <v>0.83382464420000002</v>
      </c>
      <c r="O49" s="183">
        <v>1.1710557800000001</v>
      </c>
      <c r="P49" s="183">
        <v>1.2351967400999999</v>
      </c>
      <c r="Q49" s="183">
        <v>1.5597648968</v>
      </c>
      <c r="R49" s="183">
        <v>1.7373872369000001</v>
      </c>
      <c r="S49" s="183">
        <v>1.5693039691999999</v>
      </c>
      <c r="T49" s="158">
        <v>81</v>
      </c>
    </row>
    <row r="50" spans="1:20" s="145" customFormat="1" ht="11.1" customHeight="1">
      <c r="A50" s="154">
        <v>83</v>
      </c>
      <c r="B50" s="155"/>
      <c r="C50" s="156"/>
      <c r="D50" s="157" t="s">
        <v>331</v>
      </c>
      <c r="E50" s="182" t="s">
        <v>310</v>
      </c>
      <c r="F50" s="183">
        <v>2.7734897601999999</v>
      </c>
      <c r="G50" s="183">
        <v>2.2955990587000001</v>
      </c>
      <c r="H50" s="183">
        <v>5.1929618481000004</v>
      </c>
      <c r="I50" s="183">
        <v>3.8455275096000001</v>
      </c>
      <c r="J50" s="183">
        <v>2.6031632241999998</v>
      </c>
      <c r="K50" s="183">
        <v>1.9082969432000001</v>
      </c>
      <c r="L50" s="183">
        <v>2.6204346611</v>
      </c>
      <c r="M50" s="183">
        <v>1.514761966</v>
      </c>
      <c r="N50" s="183">
        <v>1.1217025995000001</v>
      </c>
      <c r="O50" s="183">
        <v>1.4180939460999999</v>
      </c>
      <c r="P50" s="183">
        <v>1.0829946793</v>
      </c>
      <c r="Q50" s="183">
        <v>1.9585909963999999</v>
      </c>
      <c r="R50" s="183">
        <v>2.0919884435</v>
      </c>
      <c r="S50" s="183">
        <v>1.9333263664</v>
      </c>
      <c r="T50" s="158">
        <v>83</v>
      </c>
    </row>
    <row r="51" spans="1:20" s="169" customFormat="1" ht="11.1" customHeight="1">
      <c r="A51" s="149">
        <v>9</v>
      </c>
      <c r="B51" s="150" t="s">
        <v>332</v>
      </c>
      <c r="C51" s="151"/>
      <c r="D51" s="152"/>
      <c r="E51" s="180" t="s">
        <v>310</v>
      </c>
      <c r="F51" s="181">
        <v>4.4373673036000003</v>
      </c>
      <c r="G51" s="181">
        <v>4.0726434912</v>
      </c>
      <c r="H51" s="181">
        <v>1.1980726657</v>
      </c>
      <c r="I51" s="181">
        <v>2.6830523741999999</v>
      </c>
      <c r="J51" s="181">
        <v>1.4161288300999999</v>
      </c>
      <c r="K51" s="181">
        <v>-1.5508186593</v>
      </c>
      <c r="L51" s="181">
        <v>-3.1777805579999998</v>
      </c>
      <c r="M51" s="181">
        <v>-5.6985063385999997</v>
      </c>
      <c r="N51" s="181">
        <v>-4.5610034207999997</v>
      </c>
      <c r="O51" s="181">
        <v>-4.2974995203999997</v>
      </c>
      <c r="P51" s="181">
        <v>-3.1980876081999998</v>
      </c>
      <c r="Q51" s="181">
        <v>0.59896179949999995</v>
      </c>
      <c r="R51" s="181">
        <v>0.19912385499999999</v>
      </c>
      <c r="S51" s="181">
        <v>1.4099565652999999</v>
      </c>
      <c r="T51" s="153">
        <v>9</v>
      </c>
    </row>
    <row r="52" spans="1:20" s="166" customFormat="1" ht="11.1" customHeight="1">
      <c r="A52" s="162">
        <v>92</v>
      </c>
      <c r="B52" s="163"/>
      <c r="C52" s="188" t="s">
        <v>157</v>
      </c>
      <c r="D52" s="164" t="s">
        <v>450</v>
      </c>
      <c r="E52" s="184" t="s">
        <v>310</v>
      </c>
      <c r="F52" s="185">
        <v>6.6803935026000003</v>
      </c>
      <c r="G52" s="185">
        <v>5.5114733004999996</v>
      </c>
      <c r="H52" s="185">
        <v>0.1117886179</v>
      </c>
      <c r="I52" s="185">
        <v>2.53781342</v>
      </c>
      <c r="J52" s="185">
        <v>1.4157014157000001</v>
      </c>
      <c r="K52" s="185">
        <v>-1.9621241702000001</v>
      </c>
      <c r="L52" s="185">
        <v>-5.0246305418999997</v>
      </c>
      <c r="M52" s="185">
        <v>-7.5475455541000001</v>
      </c>
      <c r="N52" s="185">
        <v>-5.1019362770000001</v>
      </c>
      <c r="O52" s="185">
        <v>-5.2073685294000001</v>
      </c>
      <c r="P52" s="185">
        <v>-3.4854771784</v>
      </c>
      <c r="Q52" s="185">
        <v>0.59235325790000004</v>
      </c>
      <c r="R52" s="185">
        <v>-0.22670840980000001</v>
      </c>
      <c r="S52" s="185">
        <v>0.68396482469999997</v>
      </c>
      <c r="T52" s="165">
        <v>92</v>
      </c>
    </row>
    <row r="53" spans="1:20" s="145" customFormat="1" ht="11.1" customHeight="1">
      <c r="A53" s="167"/>
      <c r="B53" s="150" t="s">
        <v>462</v>
      </c>
      <c r="C53" s="151"/>
      <c r="D53" s="152"/>
      <c r="E53" s="181">
        <v>-0.43043510190000001</v>
      </c>
      <c r="F53" s="181">
        <v>0.37781277810000002</v>
      </c>
      <c r="G53" s="181">
        <v>0.19293580029999999</v>
      </c>
      <c r="H53" s="181">
        <v>0.60004825939999995</v>
      </c>
      <c r="I53" s="181">
        <v>0.74438127939999998</v>
      </c>
      <c r="J53" s="181">
        <v>0.48469018580000001</v>
      </c>
      <c r="K53" s="181">
        <v>-0.57573325559999999</v>
      </c>
      <c r="L53" s="181">
        <v>-0.28702821779999999</v>
      </c>
      <c r="M53" s="181">
        <v>-1.2242532988999999</v>
      </c>
      <c r="N53" s="181">
        <v>-1.6711346028</v>
      </c>
      <c r="O53" s="181">
        <v>-1.0546328680999999</v>
      </c>
      <c r="P53" s="181">
        <v>-0.90423331210000002</v>
      </c>
      <c r="Q53" s="181">
        <v>0.26633489129999999</v>
      </c>
      <c r="R53" s="181">
        <v>0.49614151140000001</v>
      </c>
      <c r="S53" s="181">
        <v>0.59091090830000004</v>
      </c>
      <c r="T53" s="168"/>
    </row>
    <row r="54" spans="1:20" s="145" customFormat="1" ht="7.5" customHeight="1">
      <c r="G54" s="147"/>
      <c r="T54" s="148"/>
    </row>
    <row r="55" spans="1:20" s="145" customFormat="1" ht="16.350000000000001" customHeight="1">
      <c r="A55" s="321" t="s">
        <v>515</v>
      </c>
      <c r="B55" s="321"/>
      <c r="C55" s="321"/>
      <c r="D55" s="321"/>
      <c r="E55" s="321"/>
      <c r="F55" s="321"/>
      <c r="G55" s="321"/>
      <c r="H55" s="321"/>
      <c r="I55" s="321"/>
      <c r="J55" s="321" t="s">
        <v>515</v>
      </c>
      <c r="K55" s="321"/>
      <c r="L55" s="321"/>
      <c r="M55" s="321"/>
      <c r="N55" s="321"/>
      <c r="O55" s="321"/>
      <c r="P55" s="321"/>
      <c r="Q55" s="321"/>
      <c r="R55" s="321"/>
      <c r="S55" s="321"/>
      <c r="T55" s="321"/>
    </row>
    <row r="56" spans="1:20" s="145" customFormat="1" ht="11.1" customHeight="1">
      <c r="A56" s="149">
        <v>1</v>
      </c>
      <c r="B56" s="150" t="s">
        <v>315</v>
      </c>
      <c r="C56" s="151"/>
      <c r="D56" s="152"/>
      <c r="E56" s="181">
        <f t="shared" ref="E56:G57" si="0">E6/E$28*100</f>
        <v>2.2391592951935935</v>
      </c>
      <c r="F56" s="181">
        <f t="shared" si="0"/>
        <v>2.2432934662551967</v>
      </c>
      <c r="G56" s="181">
        <f t="shared" si="0"/>
        <v>2.1665846573112919</v>
      </c>
      <c r="H56" s="181">
        <f t="shared" ref="H56:J71" si="1">H6/H$28*100</f>
        <v>2.1252079646798081</v>
      </c>
      <c r="I56" s="181">
        <f t="shared" si="1"/>
        <v>2.0603709461320485</v>
      </c>
      <c r="J56" s="181">
        <f t="shared" si="1"/>
        <v>2.0364952397765825</v>
      </c>
      <c r="K56" s="181">
        <f t="shared" ref="K56:K77" si="2">K6/K$28*100</f>
        <v>2.0144106762364022</v>
      </c>
      <c r="L56" s="181">
        <f>L6/L$28*100</f>
        <v>1.9264916333512656</v>
      </c>
      <c r="M56" s="181">
        <f t="shared" ref="M56:O57" si="3">M6/M$28*100</f>
        <v>1.9862764206104417</v>
      </c>
      <c r="N56" s="181">
        <f t="shared" si="3"/>
        <v>1.9953263048568533</v>
      </c>
      <c r="O56" s="181">
        <f t="shared" si="3"/>
        <v>1.8758628475202908</v>
      </c>
      <c r="P56" s="181">
        <f t="shared" ref="P56:S77" si="4">P6/P$28*100</f>
        <v>1.9137924101176353</v>
      </c>
      <c r="Q56" s="181">
        <f t="shared" si="4"/>
        <v>1.959886955003751</v>
      </c>
      <c r="R56" s="181">
        <f t="shared" si="4"/>
        <v>1.9652250826311624</v>
      </c>
      <c r="S56" s="181">
        <f t="shared" si="4"/>
        <v>1.8511655855049116</v>
      </c>
      <c r="T56" s="153">
        <v>1</v>
      </c>
    </row>
    <row r="57" spans="1:20" s="145" customFormat="1" ht="11.1" customHeight="1">
      <c r="A57" s="149">
        <v>2</v>
      </c>
      <c r="B57" s="150" t="s">
        <v>316</v>
      </c>
      <c r="C57" s="151"/>
      <c r="D57" s="152"/>
      <c r="E57" s="181">
        <f t="shared" si="0"/>
        <v>26.495548566072031</v>
      </c>
      <c r="F57" s="181">
        <f t="shared" si="0"/>
        <v>26.540760650577621</v>
      </c>
      <c r="G57" s="181">
        <f t="shared" si="0"/>
        <v>26.802983563432658</v>
      </c>
      <c r="H57" s="181">
        <f t="shared" si="1"/>
        <v>26.619479015408494</v>
      </c>
      <c r="I57" s="181">
        <f t="shared" si="1"/>
        <v>26.458622186742854</v>
      </c>
      <c r="J57" s="181">
        <f t="shared" si="1"/>
        <v>26.344239008860743</v>
      </c>
      <c r="K57" s="181">
        <f t="shared" si="2"/>
        <v>26.07601117715226</v>
      </c>
      <c r="L57" s="181">
        <f>L7/L$28*100</f>
        <v>25.744571377001414</v>
      </c>
      <c r="M57" s="181">
        <f t="shared" si="3"/>
        <v>25.564719851647212</v>
      </c>
      <c r="N57" s="181">
        <f t="shared" si="3"/>
        <v>25.456550775557368</v>
      </c>
      <c r="O57" s="181">
        <f t="shared" si="3"/>
        <v>25.321678963101292</v>
      </c>
      <c r="P57" s="181">
        <f t="shared" si="4"/>
        <v>25.269132601768906</v>
      </c>
      <c r="Q57" s="181">
        <f t="shared" si="4"/>
        <v>25.166194073158422</v>
      </c>
      <c r="R57" s="181">
        <f t="shared" si="4"/>
        <v>25.070411060937577</v>
      </c>
      <c r="S57" s="181">
        <f t="shared" si="4"/>
        <v>24.970452661715417</v>
      </c>
      <c r="T57" s="153">
        <v>2</v>
      </c>
    </row>
    <row r="58" spans="1:20" s="145" customFormat="1" ht="11.1" customHeight="1">
      <c r="A58" s="154">
        <v>24</v>
      </c>
      <c r="B58" s="155"/>
      <c r="C58" s="156" t="s">
        <v>157</v>
      </c>
      <c r="D58" s="157" t="s">
        <v>317</v>
      </c>
      <c r="E58" s="183">
        <f t="shared" ref="E58:G73" si="5">E8/E$28*100</f>
        <v>6.0712943180574523</v>
      </c>
      <c r="F58" s="183">
        <f t="shared" si="5"/>
        <v>6.0755815331522491</v>
      </c>
      <c r="G58" s="183">
        <f t="shared" si="5"/>
        <v>5.984159577588736</v>
      </c>
      <c r="H58" s="183">
        <f t="shared" si="1"/>
        <v>5.8613412031675294</v>
      </c>
      <c r="I58" s="183">
        <f t="shared" si="1"/>
        <v>5.7697155581698247</v>
      </c>
      <c r="J58" s="183">
        <f t="shared" si="1"/>
        <v>5.6147058789368973</v>
      </c>
      <c r="K58" s="183">
        <f t="shared" si="2"/>
        <v>5.4372967365705955</v>
      </c>
      <c r="L58" s="183">
        <f t="shared" ref="L58:O73" si="6">L8/L$28*100</f>
        <v>5.2596726007344037</v>
      </c>
      <c r="M58" s="183">
        <f t="shared" si="6"/>
        <v>5.1943582417166541</v>
      </c>
      <c r="N58" s="183">
        <f t="shared" si="6"/>
        <v>5.119895017298286</v>
      </c>
      <c r="O58" s="183">
        <f t="shared" si="6"/>
        <v>5.0513769106119373</v>
      </c>
      <c r="P58" s="183">
        <f t="shared" si="4"/>
        <v>5.0650862099553633</v>
      </c>
      <c r="Q58" s="183">
        <f t="shared" si="4"/>
        <v>5.0354798986558214</v>
      </c>
      <c r="R58" s="183">
        <f t="shared" si="4"/>
        <v>4.9797495461105168</v>
      </c>
      <c r="S58" s="183">
        <f t="shared" si="4"/>
        <v>4.9434947340856459</v>
      </c>
      <c r="T58" s="158">
        <v>24</v>
      </c>
    </row>
    <row r="59" spans="1:20" s="145" customFormat="1" ht="11.1" customHeight="1">
      <c r="A59" s="154">
        <v>25</v>
      </c>
      <c r="B59" s="155"/>
      <c r="C59" s="156"/>
      <c r="D59" s="157" t="s">
        <v>318</v>
      </c>
      <c r="E59" s="183">
        <f t="shared" si="5"/>
        <v>6.1576583221115646</v>
      </c>
      <c r="F59" s="183">
        <f t="shared" si="5"/>
        <v>6.2192167849405786</v>
      </c>
      <c r="G59" s="183">
        <f t="shared" si="5"/>
        <v>6.5428088835057103</v>
      </c>
      <c r="H59" s="183">
        <f t="shared" si="1"/>
        <v>6.5716250933269063</v>
      </c>
      <c r="I59" s="183">
        <f t="shared" si="1"/>
        <v>6.5848073610352511</v>
      </c>
      <c r="J59" s="183">
        <f t="shared" si="1"/>
        <v>6.6370185914105759</v>
      </c>
      <c r="K59" s="183">
        <f t="shared" si="2"/>
        <v>6.6179768980598848</v>
      </c>
      <c r="L59" s="183">
        <f t="shared" si="6"/>
        <v>6.5609950199775193</v>
      </c>
      <c r="M59" s="183">
        <f t="shared" si="6"/>
        <v>6.5363218347304475</v>
      </c>
      <c r="N59" s="183">
        <f t="shared" si="6"/>
        <v>6.530190713896407</v>
      </c>
      <c r="O59" s="183">
        <f t="shared" si="6"/>
        <v>6.5210693547135286</v>
      </c>
      <c r="P59" s="183">
        <f t="shared" si="4"/>
        <v>6.5159539866634182</v>
      </c>
      <c r="Q59" s="183">
        <f t="shared" si="4"/>
        <v>6.4946615019509224</v>
      </c>
      <c r="R59" s="183">
        <f t="shared" si="4"/>
        <v>6.4863134863367629</v>
      </c>
      <c r="S59" s="183">
        <f t="shared" si="4"/>
        <v>6.456224931523824</v>
      </c>
      <c r="T59" s="158">
        <v>25</v>
      </c>
    </row>
    <row r="60" spans="1:20" s="145" customFormat="1" ht="11.1" customHeight="1">
      <c r="A60" s="154">
        <v>26</v>
      </c>
      <c r="B60" s="155"/>
      <c r="C60" s="156"/>
      <c r="D60" s="157" t="s">
        <v>319</v>
      </c>
      <c r="E60" s="183">
        <f t="shared" si="5"/>
        <v>3.5425895877843705</v>
      </c>
      <c r="F60" s="183">
        <f t="shared" si="5"/>
        <v>3.5249892155050229</v>
      </c>
      <c r="G60" s="183">
        <f t="shared" si="5"/>
        <v>3.4693505805316098</v>
      </c>
      <c r="H60" s="183">
        <f t="shared" si="1"/>
        <v>3.4290215812958187</v>
      </c>
      <c r="I60" s="183">
        <f t="shared" si="1"/>
        <v>3.4053191042393176</v>
      </c>
      <c r="J60" s="183">
        <f t="shared" si="1"/>
        <v>3.4055022770325754</v>
      </c>
      <c r="K60" s="183">
        <f t="shared" si="2"/>
        <v>3.3928638181750217</v>
      </c>
      <c r="L60" s="183">
        <f t="shared" si="6"/>
        <v>3.3922520742280025</v>
      </c>
      <c r="M60" s="183">
        <f t="shared" si="6"/>
        <v>3.3835884723825385</v>
      </c>
      <c r="N60" s="183">
        <f t="shared" si="6"/>
        <v>3.3755634516104132</v>
      </c>
      <c r="O60" s="183">
        <f t="shared" si="6"/>
        <v>3.366604655319609</v>
      </c>
      <c r="P60" s="183">
        <f t="shared" si="4"/>
        <v>3.3568540994968621</v>
      </c>
      <c r="Q60" s="183">
        <f t="shared" si="4"/>
        <v>3.3301329080778106</v>
      </c>
      <c r="R60" s="183">
        <f t="shared" si="4"/>
        <v>3.3542432847632795</v>
      </c>
      <c r="S60" s="183">
        <f t="shared" si="4"/>
        <v>3.3513871174774112</v>
      </c>
      <c r="T60" s="158">
        <v>26</v>
      </c>
    </row>
    <row r="61" spans="1:20" s="145" customFormat="1" ht="11.1" customHeight="1">
      <c r="A61" s="149">
        <v>3</v>
      </c>
      <c r="B61" s="150" t="s">
        <v>320</v>
      </c>
      <c r="C61" s="151"/>
      <c r="D61" s="152"/>
      <c r="E61" s="181">
        <f t="shared" si="5"/>
        <v>7.9324029178185835</v>
      </c>
      <c r="F61" s="181">
        <f t="shared" si="5"/>
        <v>7.8325061270152787</v>
      </c>
      <c r="G61" s="181">
        <f t="shared" si="5"/>
        <v>7.6575052754094948</v>
      </c>
      <c r="H61" s="181">
        <f t="shared" si="1"/>
        <v>7.5107142227264969</v>
      </c>
      <c r="I61" s="181">
        <f t="shared" si="1"/>
        <v>7.4002492892455498</v>
      </c>
      <c r="J61" s="181">
        <f t="shared" si="1"/>
        <v>7.3510811404094598</v>
      </c>
      <c r="K61" s="181">
        <f t="shared" si="2"/>
        <v>7.3450525214010689</v>
      </c>
      <c r="L61" s="181">
        <f t="shared" si="6"/>
        <v>7.2372654296895602</v>
      </c>
      <c r="M61" s="181">
        <f t="shared" si="6"/>
        <v>7.3458521770393777</v>
      </c>
      <c r="N61" s="181">
        <f t="shared" si="6"/>
        <v>7.3892570508936872</v>
      </c>
      <c r="O61" s="181">
        <f t="shared" si="6"/>
        <v>7.271555606774367</v>
      </c>
      <c r="P61" s="181">
        <f t="shared" si="4"/>
        <v>7.2873373436121369</v>
      </c>
      <c r="Q61" s="181">
        <f t="shared" si="4"/>
        <v>7.3744639091110677</v>
      </c>
      <c r="R61" s="181">
        <f t="shared" si="4"/>
        <v>7.3691867231506922</v>
      </c>
      <c r="S61" s="181">
        <f t="shared" si="4"/>
        <v>7.2429849182903574</v>
      </c>
      <c r="T61" s="153">
        <v>3</v>
      </c>
    </row>
    <row r="62" spans="1:20" s="145" customFormat="1" ht="11.1" customHeight="1">
      <c r="A62" s="154">
        <v>32</v>
      </c>
      <c r="B62" s="155"/>
      <c r="C62" s="156" t="s">
        <v>157</v>
      </c>
      <c r="D62" s="157" t="s">
        <v>321</v>
      </c>
      <c r="E62" s="183">
        <f t="shared" si="5"/>
        <v>2.7754250393753241</v>
      </c>
      <c r="F62" s="183">
        <f t="shared" si="5"/>
        <v>2.709633990831994</v>
      </c>
      <c r="G62" s="183">
        <f t="shared" si="5"/>
        <v>2.6322637420868857</v>
      </c>
      <c r="H62" s="183">
        <f t="shared" si="1"/>
        <v>2.5529538333107977</v>
      </c>
      <c r="I62" s="183">
        <f t="shared" si="1"/>
        <v>2.5007119215345761</v>
      </c>
      <c r="J62" s="183">
        <f t="shared" si="1"/>
        <v>2.474479929476451</v>
      </c>
      <c r="K62" s="183">
        <f t="shared" si="2"/>
        <v>2.4676647601958805</v>
      </c>
      <c r="L62" s="183">
        <f t="shared" si="6"/>
        <v>2.4058583535804239</v>
      </c>
      <c r="M62" s="183">
        <f t="shared" si="6"/>
        <v>2.4715215622457283</v>
      </c>
      <c r="N62" s="183">
        <f t="shared" si="6"/>
        <v>2.4871403207960721</v>
      </c>
      <c r="O62" s="183">
        <f t="shared" si="6"/>
        <v>2.4106813173373847</v>
      </c>
      <c r="P62" s="183">
        <f t="shared" si="4"/>
        <v>2.4237901156010566</v>
      </c>
      <c r="Q62" s="183">
        <f t="shared" si="4"/>
        <v>2.4719156786238328</v>
      </c>
      <c r="R62" s="183">
        <f t="shared" si="4"/>
        <v>2.4386667287370232</v>
      </c>
      <c r="S62" s="183">
        <f t="shared" si="4"/>
        <v>2.3542009826901111</v>
      </c>
      <c r="T62" s="158">
        <v>32</v>
      </c>
    </row>
    <row r="63" spans="1:20" s="145" customFormat="1" ht="11.1" customHeight="1">
      <c r="A63" s="154">
        <v>34</v>
      </c>
      <c r="B63" s="155"/>
      <c r="C63" s="156"/>
      <c r="D63" s="157" t="s">
        <v>322</v>
      </c>
      <c r="E63" s="183">
        <f t="shared" si="5"/>
        <v>2.8816551435355473</v>
      </c>
      <c r="F63" s="183">
        <f t="shared" si="5"/>
        <v>2.8718754592298685</v>
      </c>
      <c r="G63" s="183">
        <f t="shared" si="5"/>
        <v>2.8274302368493269</v>
      </c>
      <c r="H63" s="183">
        <f t="shared" si="1"/>
        <v>2.8024526604781865</v>
      </c>
      <c r="I63" s="183">
        <f t="shared" si="1"/>
        <v>2.7732261482944227</v>
      </c>
      <c r="J63" s="183">
        <f t="shared" si="1"/>
        <v>2.7642629580633438</v>
      </c>
      <c r="K63" s="183">
        <f t="shared" si="2"/>
        <v>2.8120444095547832</v>
      </c>
      <c r="L63" s="183">
        <f t="shared" si="6"/>
        <v>2.8018926195105771</v>
      </c>
      <c r="M63" s="183">
        <f t="shared" si="6"/>
        <v>2.8133101216719965</v>
      </c>
      <c r="N63" s="183">
        <f t="shared" si="6"/>
        <v>2.825737604064571</v>
      </c>
      <c r="O63" s="183">
        <f t="shared" si="6"/>
        <v>2.8220258660225639</v>
      </c>
      <c r="P63" s="183">
        <f t="shared" si="4"/>
        <v>2.8156320446981291</v>
      </c>
      <c r="Q63" s="183">
        <f t="shared" si="4"/>
        <v>2.8319045439747867</v>
      </c>
      <c r="R63" s="183">
        <f t="shared" si="4"/>
        <v>2.8500768120664772</v>
      </c>
      <c r="S63" s="183">
        <f t="shared" si="4"/>
        <v>2.8478841066299432</v>
      </c>
      <c r="T63" s="158">
        <v>34</v>
      </c>
    </row>
    <row r="64" spans="1:20" s="145" customFormat="1" ht="11.1" customHeight="1">
      <c r="A64" s="149">
        <v>4</v>
      </c>
      <c r="B64" s="150" t="s">
        <v>323</v>
      </c>
      <c r="C64" s="151"/>
      <c r="D64" s="152"/>
      <c r="E64" s="181">
        <f t="shared" si="5"/>
        <v>2.101524098650057</v>
      </c>
      <c r="F64" s="181">
        <f t="shared" si="5"/>
        <v>2.1148276139956672</v>
      </c>
      <c r="G64" s="181">
        <f t="shared" si="5"/>
        <v>2.1380785208035653</v>
      </c>
      <c r="H64" s="181">
        <f t="shared" si="1"/>
        <v>2.1667127177382848</v>
      </c>
      <c r="I64" s="181">
        <f t="shared" si="1"/>
        <v>2.2073068825306126</v>
      </c>
      <c r="J64" s="181">
        <f t="shared" si="1"/>
        <v>2.274825810782716</v>
      </c>
      <c r="K64" s="181">
        <f t="shared" si="2"/>
        <v>2.3523653321371163</v>
      </c>
      <c r="L64" s="181">
        <f t="shared" si="6"/>
        <v>2.4280100186472482</v>
      </c>
      <c r="M64" s="181">
        <f t="shared" si="6"/>
        <v>2.4406541525535981</v>
      </c>
      <c r="N64" s="181">
        <f t="shared" si="6"/>
        <v>2.4603566324131751</v>
      </c>
      <c r="O64" s="181">
        <f t="shared" si="6"/>
        <v>2.4968778737085215</v>
      </c>
      <c r="P64" s="181">
        <f t="shared" si="4"/>
        <v>2.5104849945712213</v>
      </c>
      <c r="Q64" s="181">
        <f t="shared" si="4"/>
        <v>2.5168553108973297</v>
      </c>
      <c r="R64" s="181">
        <f t="shared" si="4"/>
        <v>2.548531260183418</v>
      </c>
      <c r="S64" s="181">
        <f t="shared" si="4"/>
        <v>2.5700046878269642</v>
      </c>
      <c r="T64" s="153">
        <v>4</v>
      </c>
    </row>
    <row r="65" spans="1:20" s="145" customFormat="1" ht="11.1" customHeight="1">
      <c r="A65" s="154">
        <v>43</v>
      </c>
      <c r="B65" s="155"/>
      <c r="C65" s="188" t="s">
        <v>157</v>
      </c>
      <c r="D65" s="159" t="s">
        <v>451</v>
      </c>
      <c r="E65" s="183">
        <f t="shared" si="5"/>
        <v>1.1327245820981455</v>
      </c>
      <c r="F65" s="183">
        <f t="shared" si="5"/>
        <v>1.1540594735270275</v>
      </c>
      <c r="G65" s="183">
        <f t="shared" si="5"/>
        <v>1.190279052602693</v>
      </c>
      <c r="H65" s="183">
        <f t="shared" si="1"/>
        <v>1.2179822575998966</v>
      </c>
      <c r="I65" s="183">
        <f t="shared" si="1"/>
        <v>1.2558996120611179</v>
      </c>
      <c r="J65" s="183">
        <f t="shared" si="1"/>
        <v>1.3075660664654254</v>
      </c>
      <c r="K65" s="183">
        <f t="shared" si="2"/>
        <v>1.397377668124556</v>
      </c>
      <c r="L65" s="183">
        <f t="shared" si="6"/>
        <v>1.4661120546079565</v>
      </c>
      <c r="M65" s="183">
        <f t="shared" si="6"/>
        <v>1.4787972827218197</v>
      </c>
      <c r="N65" s="183">
        <f t="shared" si="6"/>
        <v>1.4966116879805567</v>
      </c>
      <c r="O65" s="183">
        <f t="shared" si="6"/>
        <v>1.523785780978431</v>
      </c>
      <c r="P65" s="183">
        <f t="shared" si="4"/>
        <v>1.54193879554438</v>
      </c>
      <c r="Q65" s="183">
        <f t="shared" si="4"/>
        <v>1.5531891805181386</v>
      </c>
      <c r="R65" s="183">
        <f t="shared" si="4"/>
        <v>1.5868674642707508</v>
      </c>
      <c r="S65" s="183">
        <f t="shared" si="4"/>
        <v>1.6110459699301034</v>
      </c>
      <c r="T65" s="158">
        <v>43</v>
      </c>
    </row>
    <row r="66" spans="1:20" s="145" customFormat="1" ht="11.1" customHeight="1">
      <c r="A66" s="149">
        <v>5</v>
      </c>
      <c r="B66" s="150" t="s">
        <v>324</v>
      </c>
      <c r="C66" s="151"/>
      <c r="D66" s="152"/>
      <c r="E66" s="181">
        <f t="shared" si="5"/>
        <v>13.455535623367293</v>
      </c>
      <c r="F66" s="181">
        <f t="shared" si="5"/>
        <v>13.53288204369735</v>
      </c>
      <c r="G66" s="181">
        <f t="shared" si="5"/>
        <v>13.924597129041722</v>
      </c>
      <c r="H66" s="181">
        <f t="shared" si="1"/>
        <v>14.094684922487227</v>
      </c>
      <c r="I66" s="181">
        <f t="shared" si="1"/>
        <v>14.189763268583485</v>
      </c>
      <c r="J66" s="181">
        <f t="shared" si="1"/>
        <v>14.414237580271061</v>
      </c>
      <c r="K66" s="181">
        <f t="shared" si="2"/>
        <v>14.341403125116816</v>
      </c>
      <c r="L66" s="181">
        <f t="shared" si="6"/>
        <v>14.313491770480621</v>
      </c>
      <c r="M66" s="181">
        <f t="shared" si="6"/>
        <v>14.314436013397167</v>
      </c>
      <c r="N66" s="181">
        <f t="shared" si="6"/>
        <v>14.344594958116859</v>
      </c>
      <c r="O66" s="181">
        <f t="shared" si="6"/>
        <v>14.437276424007091</v>
      </c>
      <c r="P66" s="181">
        <f t="shared" si="4"/>
        <v>14.42505801342174</v>
      </c>
      <c r="Q66" s="181">
        <f t="shared" si="4"/>
        <v>14.493208335888955</v>
      </c>
      <c r="R66" s="181">
        <f t="shared" si="4"/>
        <v>14.50165262324845</v>
      </c>
      <c r="S66" s="181">
        <f t="shared" si="4"/>
        <v>14.588377228617489</v>
      </c>
      <c r="T66" s="153">
        <v>5</v>
      </c>
    </row>
    <row r="67" spans="1:20" s="145" customFormat="1" ht="11.1" customHeight="1">
      <c r="A67" s="154">
        <v>51</v>
      </c>
      <c r="B67" s="155"/>
      <c r="C67" s="188" t="s">
        <v>157</v>
      </c>
      <c r="D67" s="157" t="s">
        <v>325</v>
      </c>
      <c r="E67" s="183">
        <f t="shared" si="5"/>
        <v>5.8596668205198972</v>
      </c>
      <c r="F67" s="183">
        <f t="shared" si="5"/>
        <v>5.959322307076051</v>
      </c>
      <c r="G67" s="183">
        <f t="shared" si="5"/>
        <v>6.3420831007106422</v>
      </c>
      <c r="H67" s="183">
        <f t="shared" si="1"/>
        <v>6.5149528809354447</v>
      </c>
      <c r="I67" s="183">
        <f t="shared" si="1"/>
        <v>6.6513311765612091</v>
      </c>
      <c r="J67" s="183">
        <f t="shared" si="1"/>
        <v>6.9367901332072766</v>
      </c>
      <c r="K67" s="183">
        <f t="shared" si="2"/>
        <v>6.8692525513064933</v>
      </c>
      <c r="L67" s="183">
        <f t="shared" si="6"/>
        <v>6.8602183052452563</v>
      </c>
      <c r="M67" s="183">
        <f t="shared" si="6"/>
        <v>6.8434584744640192</v>
      </c>
      <c r="N67" s="183">
        <f t="shared" si="6"/>
        <v>6.8642265829861593</v>
      </c>
      <c r="O67" s="183">
        <f t="shared" si="6"/>
        <v>6.9803923413242517</v>
      </c>
      <c r="P67" s="183">
        <f t="shared" si="4"/>
        <v>7.0181456048180113</v>
      </c>
      <c r="Q67" s="183">
        <f t="shared" si="4"/>
        <v>7.0515119060537579</v>
      </c>
      <c r="R67" s="183">
        <f t="shared" si="4"/>
        <v>7.1070946417764542</v>
      </c>
      <c r="S67" s="183">
        <f t="shared" si="4"/>
        <v>7.2304762528246789</v>
      </c>
      <c r="T67" s="158">
        <v>51</v>
      </c>
    </row>
    <row r="68" spans="1:20" s="145" customFormat="1" ht="11.1" customHeight="1">
      <c r="A68" s="154">
        <v>52</v>
      </c>
      <c r="B68" s="155"/>
      <c r="C68" s="156"/>
      <c r="D68" s="157" t="s">
        <v>326</v>
      </c>
      <c r="E68" s="183">
        <f t="shared" si="5"/>
        <v>4.6756710459323267</v>
      </c>
      <c r="F68" s="183">
        <f t="shared" si="5"/>
        <v>4.6073495740717032</v>
      </c>
      <c r="G68" s="183">
        <f t="shared" si="5"/>
        <v>4.5272712648681388</v>
      </c>
      <c r="H68" s="183">
        <f t="shared" si="1"/>
        <v>4.4538244925073922</v>
      </c>
      <c r="I68" s="183">
        <f t="shared" si="1"/>
        <v>4.3783174376426759</v>
      </c>
      <c r="J68" s="183">
        <f t="shared" si="1"/>
        <v>4.2993580638080164</v>
      </c>
      <c r="K68" s="183">
        <f t="shared" si="2"/>
        <v>4.2529952151321444</v>
      </c>
      <c r="L68" s="183">
        <f t="shared" si="6"/>
        <v>4.2225292982141536</v>
      </c>
      <c r="M68" s="183">
        <f t="shared" si="6"/>
        <v>4.238414668760762</v>
      </c>
      <c r="N68" s="183">
        <f t="shared" si="6"/>
        <v>4.239425121462272</v>
      </c>
      <c r="O68" s="183">
        <f t="shared" si="6"/>
        <v>4.2128125948103321</v>
      </c>
      <c r="P68" s="183">
        <f t="shared" si="4"/>
        <v>4.195298843043239</v>
      </c>
      <c r="Q68" s="183">
        <f t="shared" si="4"/>
        <v>4.2120584474713496</v>
      </c>
      <c r="R68" s="183">
        <f t="shared" si="4"/>
        <v>4.1563474698570833</v>
      </c>
      <c r="S68" s="183">
        <f t="shared" si="4"/>
        <v>4.1188580406753745</v>
      </c>
      <c r="T68" s="158">
        <v>52</v>
      </c>
    </row>
    <row r="69" spans="1:20" s="145" customFormat="1" ht="11.1" customHeight="1">
      <c r="A69" s="160">
        <v>6</v>
      </c>
      <c r="B69" s="323" t="s">
        <v>327</v>
      </c>
      <c r="C69" s="324"/>
      <c r="D69" s="325"/>
      <c r="E69" s="181">
        <f t="shared" si="5"/>
        <v>10.402817893289303</v>
      </c>
      <c r="F69" s="181">
        <f t="shared" si="5"/>
        <v>10.470203981019289</v>
      </c>
      <c r="G69" s="181">
        <f t="shared" si="5"/>
        <v>10.57577664436643</v>
      </c>
      <c r="H69" s="181">
        <f t="shared" si="1"/>
        <v>10.604052886226418</v>
      </c>
      <c r="I69" s="181">
        <f t="shared" si="1"/>
        <v>10.551727518451607</v>
      </c>
      <c r="J69" s="181">
        <f t="shared" si="1"/>
        <v>10.500018002552878</v>
      </c>
      <c r="K69" s="181">
        <f t="shared" si="2"/>
        <v>10.571917872229076</v>
      </c>
      <c r="L69" s="181">
        <f t="shared" si="6"/>
        <v>10.576306625926355</v>
      </c>
      <c r="M69" s="181">
        <f t="shared" si="6"/>
        <v>10.517389823452609</v>
      </c>
      <c r="N69" s="181">
        <f t="shared" si="6"/>
        <v>10.511252657900954</v>
      </c>
      <c r="O69" s="181">
        <f t="shared" si="6"/>
        <v>10.4849350056798</v>
      </c>
      <c r="P69" s="181">
        <f t="shared" si="4"/>
        <v>10.346495658159609</v>
      </c>
      <c r="Q69" s="181">
        <f t="shared" si="4"/>
        <v>10.350623493165873</v>
      </c>
      <c r="R69" s="181">
        <f t="shared" si="4"/>
        <v>10.411060937572739</v>
      </c>
      <c r="S69" s="181">
        <f t="shared" si="4"/>
        <v>10.406625150367018</v>
      </c>
      <c r="T69" s="161">
        <v>6</v>
      </c>
    </row>
    <row r="70" spans="1:20" s="145" customFormat="1" ht="11.1" customHeight="1">
      <c r="A70" s="154">
        <v>62</v>
      </c>
      <c r="B70" s="155"/>
      <c r="C70" s="188" t="s">
        <v>157</v>
      </c>
      <c r="D70" s="159" t="s">
        <v>452</v>
      </c>
      <c r="E70" s="183">
        <f t="shared" si="5"/>
        <v>6.5097760245911394</v>
      </c>
      <c r="F70" s="183">
        <f t="shared" si="5"/>
        <v>6.56159487274296</v>
      </c>
      <c r="G70" s="183">
        <f t="shared" si="5"/>
        <v>6.6078643817598577</v>
      </c>
      <c r="H70" s="183">
        <f t="shared" si="1"/>
        <v>6.613129846385382</v>
      </c>
      <c r="I70" s="183">
        <f t="shared" si="1"/>
        <v>6.5552801236175879</v>
      </c>
      <c r="J70" s="183">
        <f t="shared" si="1"/>
        <v>6.478479980580472</v>
      </c>
      <c r="K70" s="183">
        <f t="shared" si="2"/>
        <v>6.4534970655302599</v>
      </c>
      <c r="L70" s="183">
        <f t="shared" si="6"/>
        <v>6.4827023624926596</v>
      </c>
      <c r="M70" s="183">
        <f t="shared" si="6"/>
        <v>6.4845213540976774</v>
      </c>
      <c r="N70" s="183">
        <f t="shared" si="6"/>
        <v>6.4713601669243666</v>
      </c>
      <c r="O70" s="183">
        <f t="shared" si="6"/>
        <v>6.5143664847092246</v>
      </c>
      <c r="P70" s="183">
        <f t="shared" si="4"/>
        <v>6.4378931133751403</v>
      </c>
      <c r="Q70" s="183">
        <f t="shared" si="4"/>
        <v>6.4255417525748868</v>
      </c>
      <c r="R70" s="183">
        <f t="shared" si="4"/>
        <v>6.4175317722638612</v>
      </c>
      <c r="S70" s="183">
        <f t="shared" si="4"/>
        <v>6.4295709527745268</v>
      </c>
      <c r="T70" s="158">
        <v>62</v>
      </c>
    </row>
    <row r="71" spans="1:20" s="145" customFormat="1" ht="11.1" customHeight="1">
      <c r="A71" s="149">
        <v>7</v>
      </c>
      <c r="B71" s="150" t="s">
        <v>328</v>
      </c>
      <c r="C71" s="151"/>
      <c r="D71" s="152"/>
      <c r="E71" s="181">
        <f t="shared" si="5"/>
        <v>16.518483800206514</v>
      </c>
      <c r="F71" s="181">
        <f t="shared" si="5"/>
        <v>16.438414608131747</v>
      </c>
      <c r="G71" s="181">
        <f t="shared" si="5"/>
        <v>16.235486709753118</v>
      </c>
      <c r="H71" s="181">
        <f t="shared" si="1"/>
        <v>16.04623135666457</v>
      </c>
      <c r="I71" s="181">
        <f t="shared" si="1"/>
        <v>15.943657829502961</v>
      </c>
      <c r="J71" s="181">
        <f t="shared" si="1"/>
        <v>15.874534982444608</v>
      </c>
      <c r="K71" s="181">
        <f t="shared" si="2"/>
        <v>15.832585697730925</v>
      </c>
      <c r="L71" s="181">
        <f t="shared" si="6"/>
        <v>15.927984819663177</v>
      </c>
      <c r="M71" s="181">
        <f t="shared" si="6"/>
        <v>15.959160406456373</v>
      </c>
      <c r="N71" s="181">
        <f t="shared" si="6"/>
        <v>15.922259467273609</v>
      </c>
      <c r="O71" s="181">
        <f t="shared" si="6"/>
        <v>16.045259659776427</v>
      </c>
      <c r="P71" s="181">
        <f t="shared" si="4"/>
        <v>16.091657658126493</v>
      </c>
      <c r="Q71" s="181">
        <f t="shared" si="4"/>
        <v>16.053946431014715</v>
      </c>
      <c r="R71" s="181">
        <f t="shared" si="4"/>
        <v>16.056282295982495</v>
      </c>
      <c r="S71" s="181">
        <f t="shared" si="4"/>
        <v>16.147634985451369</v>
      </c>
      <c r="T71" s="153">
        <v>7</v>
      </c>
    </row>
    <row r="72" spans="1:20" s="145" customFormat="1" ht="11.1" customHeight="1">
      <c r="A72" s="154">
        <v>71</v>
      </c>
      <c r="B72" s="155"/>
      <c r="C72" s="188" t="s">
        <v>157</v>
      </c>
      <c r="D72" s="159" t="s">
        <v>453</v>
      </c>
      <c r="E72" s="183">
        <f t="shared" si="5"/>
        <v>10.215695884505394</v>
      </c>
      <c r="F72" s="183">
        <f t="shared" si="5"/>
        <v>10.198695431640523</v>
      </c>
      <c r="G72" s="183">
        <f t="shared" si="5"/>
        <v>10.099688679870173</v>
      </c>
      <c r="H72" s="183">
        <f t="shared" ref="H72:J77" si="7">H22/H$28*100</f>
        <v>10.022633611795346</v>
      </c>
      <c r="I72" s="183">
        <f t="shared" si="7"/>
        <v>10.009733484587482</v>
      </c>
      <c r="J72" s="183">
        <f t="shared" si="7"/>
        <v>10.008257945223459</v>
      </c>
      <c r="K72" s="183">
        <f t="shared" si="2"/>
        <v>10.030349332735225</v>
      </c>
      <c r="L72" s="183">
        <f t="shared" si="6"/>
        <v>10.089556017341589</v>
      </c>
      <c r="M72" s="183">
        <f t="shared" si="6"/>
        <v>10.095416958389313</v>
      </c>
      <c r="N72" s="183">
        <f t="shared" si="6"/>
        <v>10.056631711419207</v>
      </c>
      <c r="O72" s="183">
        <f t="shared" si="6"/>
        <v>10.125919880712434</v>
      </c>
      <c r="P72" s="183">
        <f t="shared" si="4"/>
        <v>10.150279008484981</v>
      </c>
      <c r="Q72" s="183">
        <f t="shared" si="4"/>
        <v>10.137956414454283</v>
      </c>
      <c r="R72" s="183">
        <f t="shared" si="4"/>
        <v>10.145826544388063</v>
      </c>
      <c r="S72" s="183">
        <f t="shared" si="4"/>
        <v>10.206369599500588</v>
      </c>
      <c r="T72" s="158">
        <v>71</v>
      </c>
    </row>
    <row r="73" spans="1:20" s="145" customFormat="1" ht="11.1" customHeight="1">
      <c r="A73" s="149">
        <v>8</v>
      </c>
      <c r="B73" s="150" t="s">
        <v>329</v>
      </c>
      <c r="C73" s="151"/>
      <c r="D73" s="152"/>
      <c r="E73" s="181">
        <f t="shared" si="5"/>
        <v>17.394019709074644</v>
      </c>
      <c r="F73" s="181">
        <f t="shared" si="5"/>
        <v>17.665595327824946</v>
      </c>
      <c r="G73" s="181">
        <f t="shared" si="5"/>
        <v>17.91723048098487</v>
      </c>
      <c r="H73" s="181">
        <f t="shared" si="7"/>
        <v>18.272202985285212</v>
      </c>
      <c r="I73" s="181">
        <f t="shared" si="7"/>
        <v>18.599125153471611</v>
      </c>
      <c r="J73" s="181">
        <f t="shared" si="7"/>
        <v>18.605696472312655</v>
      </c>
      <c r="K73" s="181">
        <f t="shared" si="2"/>
        <v>18.886560315502223</v>
      </c>
      <c r="L73" s="181">
        <f t="shared" si="6"/>
        <v>19.3079304132985</v>
      </c>
      <c r="M73" s="181">
        <f t="shared" si="6"/>
        <v>19.365929002592388</v>
      </c>
      <c r="N73" s="181">
        <f t="shared" si="6"/>
        <v>19.415951850179766</v>
      </c>
      <c r="O73" s="181">
        <f t="shared" si="6"/>
        <v>19.572733195199334</v>
      </c>
      <c r="P73" s="181">
        <f t="shared" si="4"/>
        <v>19.657383730694718</v>
      </c>
      <c r="Q73" s="181">
        <f t="shared" si="4"/>
        <v>19.584243527985244</v>
      </c>
      <c r="R73" s="181">
        <f t="shared" si="4"/>
        <v>19.601624691587915</v>
      </c>
      <c r="S73" s="181">
        <f t="shared" si="4"/>
        <v>19.732945837478532</v>
      </c>
      <c r="T73" s="153">
        <v>8</v>
      </c>
    </row>
    <row r="74" spans="1:20" s="145" customFormat="1" ht="11.1" customHeight="1">
      <c r="A74" s="154">
        <v>81</v>
      </c>
      <c r="B74" s="155"/>
      <c r="C74" s="188" t="s">
        <v>157</v>
      </c>
      <c r="D74" s="157" t="s">
        <v>330</v>
      </c>
      <c r="E74" s="183">
        <f t="shared" ref="E74:G77" si="8">E24/E$28*100</f>
        <v>7.4857130621392587</v>
      </c>
      <c r="F74" s="183">
        <f t="shared" si="8"/>
        <v>7.6078093964949201</v>
      </c>
      <c r="G74" s="183">
        <f t="shared" si="8"/>
        <v>7.7436150985531649</v>
      </c>
      <c r="H74" s="183">
        <f t="shared" si="7"/>
        <v>7.8204125784092984</v>
      </c>
      <c r="I74" s="183">
        <f t="shared" si="7"/>
        <v>7.9003449901731484</v>
      </c>
      <c r="J74" s="183">
        <f t="shared" si="7"/>
        <v>7.9867454752615892</v>
      </c>
      <c r="K74" s="183">
        <f t="shared" si="2"/>
        <v>8.1043699300960714</v>
      </c>
      <c r="L74" s="183">
        <f t="shared" ref="L74:O77" si="9">L24/L$28*100</f>
        <v>8.2836678937985884</v>
      </c>
      <c r="M74" s="183">
        <f t="shared" si="9"/>
        <v>8.310192631559028</v>
      </c>
      <c r="N74" s="183">
        <f t="shared" si="9"/>
        <v>8.401423161223768</v>
      </c>
      <c r="O74" s="183">
        <f t="shared" si="9"/>
        <v>8.4525542638484819</v>
      </c>
      <c r="P74" s="183">
        <f t="shared" si="4"/>
        <v>8.4625083087520423</v>
      </c>
      <c r="Q74" s="183">
        <f t="shared" si="4"/>
        <v>8.4173936428702856</v>
      </c>
      <c r="R74" s="183">
        <f t="shared" si="4"/>
        <v>8.5051906335831671</v>
      </c>
      <c r="S74" s="183">
        <f t="shared" si="4"/>
        <v>8.5347676603067324</v>
      </c>
      <c r="T74" s="158">
        <v>81</v>
      </c>
    </row>
    <row r="75" spans="1:20" s="145" customFormat="1" ht="11.1" customHeight="1">
      <c r="A75" s="154">
        <v>83</v>
      </c>
      <c r="B75" s="155"/>
      <c r="C75" s="156"/>
      <c r="D75" s="157" t="s">
        <v>331</v>
      </c>
      <c r="E75" s="183">
        <f t="shared" si="8"/>
        <v>4.6236861013432815</v>
      </c>
      <c r="F75" s="183">
        <f t="shared" si="8"/>
        <v>4.7340377623239522</v>
      </c>
      <c r="G75" s="183">
        <f t="shared" si="8"/>
        <v>4.8333869548349249</v>
      </c>
      <c r="H75" s="183">
        <f t="shared" si="7"/>
        <v>5.0540561195995322</v>
      </c>
      <c r="I75" s="183">
        <f t="shared" si="7"/>
        <v>5.2096317148205724</v>
      </c>
      <c r="J75" s="183">
        <f t="shared" si="7"/>
        <v>5.3194640117353416</v>
      </c>
      <c r="K75" s="183">
        <f t="shared" si="2"/>
        <v>5.4523662666816195</v>
      </c>
      <c r="L75" s="183">
        <f t="shared" si="9"/>
        <v>5.595112100317742</v>
      </c>
      <c r="M75" s="183">
        <f t="shared" si="9"/>
        <v>5.603558385528034</v>
      </c>
      <c r="N75" s="183">
        <f t="shared" si="9"/>
        <v>5.5460948446663032</v>
      </c>
      <c r="O75" s="183">
        <f t="shared" si="9"/>
        <v>5.6262950062442521</v>
      </c>
      <c r="P75" s="183">
        <f t="shared" si="4"/>
        <v>5.7073143038271112</v>
      </c>
      <c r="Q75" s="183">
        <f t="shared" si="4"/>
        <v>5.6981330590561026</v>
      </c>
      <c r="R75" s="183">
        <f t="shared" si="4"/>
        <v>5.6341650761137752</v>
      </c>
      <c r="S75" s="183">
        <f t="shared" si="4"/>
        <v>5.7013795772071072</v>
      </c>
      <c r="T75" s="158">
        <v>83</v>
      </c>
    </row>
    <row r="76" spans="1:20" s="145" customFormat="1" ht="11.1" customHeight="1">
      <c r="A76" s="149">
        <v>9</v>
      </c>
      <c r="B76" s="150" t="s">
        <v>332</v>
      </c>
      <c r="C76" s="151"/>
      <c r="D76" s="152"/>
      <c r="E76" s="181">
        <f t="shared" si="8"/>
        <v>1.6808861946068892</v>
      </c>
      <c r="F76" s="181">
        <f t="shared" si="8"/>
        <v>1.7488658503633545</v>
      </c>
      <c r="G76" s="181">
        <f t="shared" si="8"/>
        <v>1.816586076703981</v>
      </c>
      <c r="H76" s="181">
        <f t="shared" si="7"/>
        <v>1.8273849066143055</v>
      </c>
      <c r="I76" s="181">
        <f t="shared" si="7"/>
        <v>1.8625501262785411</v>
      </c>
      <c r="J76" s="181">
        <f t="shared" si="7"/>
        <v>1.8798149569855132</v>
      </c>
      <c r="K76" s="181">
        <f t="shared" si="2"/>
        <v>1.8613790138686404</v>
      </c>
      <c r="L76" s="181">
        <f t="shared" si="9"/>
        <v>1.8140924439381207</v>
      </c>
      <c r="M76" s="181">
        <f t="shared" si="9"/>
        <v>1.7770639771415595</v>
      </c>
      <c r="N76" s="181">
        <f t="shared" si="9"/>
        <v>1.7621093850511933</v>
      </c>
      <c r="O76" s="181">
        <f t="shared" si="9"/>
        <v>1.7597973616562907</v>
      </c>
      <c r="P76" s="181">
        <f t="shared" si="4"/>
        <v>1.7721000976943655</v>
      </c>
      <c r="Q76" s="181">
        <f t="shared" si="4"/>
        <v>1.7829592688876201</v>
      </c>
      <c r="R76" s="181">
        <f t="shared" si="4"/>
        <v>1.7569014477910712</v>
      </c>
      <c r="S76" s="181">
        <f t="shared" si="4"/>
        <v>1.7741262346461979</v>
      </c>
      <c r="T76" s="153">
        <v>9</v>
      </c>
    </row>
    <row r="77" spans="1:20" s="166" customFormat="1" ht="11.1" customHeight="1">
      <c r="A77" s="162">
        <v>92</v>
      </c>
      <c r="B77" s="163"/>
      <c r="C77" s="188" t="s">
        <v>157</v>
      </c>
      <c r="D77" s="164" t="s">
        <v>450</v>
      </c>
      <c r="E77" s="185">
        <f t="shared" si="8"/>
        <v>1.039936809147447</v>
      </c>
      <c r="F77" s="185">
        <f t="shared" si="8"/>
        <v>1.1052329687937008</v>
      </c>
      <c r="G77" s="185">
        <f t="shared" si="8"/>
        <v>1.163902005128739</v>
      </c>
      <c r="H77" s="185">
        <f t="shared" si="7"/>
        <v>1.1582530379010116</v>
      </c>
      <c r="I77" s="185">
        <f t="shared" si="7"/>
        <v>1.1788720361889558</v>
      </c>
      <c r="J77" s="185">
        <f t="shared" si="7"/>
        <v>1.1897945269916341</v>
      </c>
      <c r="K77" s="185">
        <f t="shared" si="2"/>
        <v>1.1732038054652163</v>
      </c>
      <c r="L77" s="185">
        <f t="shared" si="9"/>
        <v>1.1298521229851068</v>
      </c>
      <c r="M77" s="185">
        <f t="shared" si="9"/>
        <v>1.0980992298522148</v>
      </c>
      <c r="N77" s="185">
        <f t="shared" si="9"/>
        <v>1.0833943471212799</v>
      </c>
      <c r="O77" s="185">
        <f t="shared" si="9"/>
        <v>1.0831602738533976</v>
      </c>
      <c r="P77" s="185">
        <f t="shared" si="4"/>
        <v>1.1004217652638575</v>
      </c>
      <c r="Q77" s="185">
        <f t="shared" si="4"/>
        <v>1.1016697255497734</v>
      </c>
      <c r="R77" s="185">
        <f t="shared" si="4"/>
        <v>1.0756016945207394</v>
      </c>
      <c r="S77" s="185">
        <f t="shared" si="4"/>
        <v>1.0841622759692171</v>
      </c>
      <c r="T77" s="165">
        <v>92</v>
      </c>
    </row>
    <row r="78" spans="1:20" s="145" customFormat="1" ht="11.1" customHeight="1">
      <c r="A78" s="167"/>
      <c r="B78" s="150" t="s">
        <v>462</v>
      </c>
      <c r="C78" s="151"/>
      <c r="D78" s="152"/>
      <c r="E78" s="268">
        <v>100</v>
      </c>
      <c r="F78" s="268">
        <v>100</v>
      </c>
      <c r="G78" s="268">
        <v>100</v>
      </c>
      <c r="H78" s="268">
        <v>100</v>
      </c>
      <c r="I78" s="268">
        <v>100</v>
      </c>
      <c r="J78" s="268">
        <v>100</v>
      </c>
      <c r="K78" s="268">
        <v>100</v>
      </c>
      <c r="L78" s="268">
        <v>100</v>
      </c>
      <c r="M78" s="268">
        <v>100</v>
      </c>
      <c r="N78" s="268">
        <v>100</v>
      </c>
      <c r="O78" s="268">
        <v>100</v>
      </c>
      <c r="P78" s="268">
        <v>100</v>
      </c>
      <c r="Q78" s="268">
        <v>100</v>
      </c>
      <c r="R78" s="268">
        <v>100</v>
      </c>
      <c r="S78" s="268">
        <v>100</v>
      </c>
      <c r="T78" s="168"/>
    </row>
    <row r="79" spans="1:20" s="145" customFormat="1" ht="7.5" customHeight="1">
      <c r="G79" s="147"/>
      <c r="T79" s="148"/>
    </row>
    <row r="80" spans="1:20" ht="12.75" customHeight="1">
      <c r="A80" s="187" t="s">
        <v>447</v>
      </c>
      <c r="B80" s="170"/>
      <c r="C80" s="170"/>
    </row>
    <row r="81" spans="12:16">
      <c r="L81" s="83"/>
      <c r="P81" s="83"/>
    </row>
    <row r="107" spans="5:19">
      <c r="E107" s="80"/>
      <c r="F107" s="80"/>
      <c r="G107" s="85"/>
      <c r="H107" s="80"/>
      <c r="I107" s="80"/>
      <c r="J107" s="80"/>
      <c r="K107" s="80"/>
      <c r="L107" s="80"/>
      <c r="M107" s="80"/>
      <c r="N107" s="80"/>
      <c r="O107" s="80"/>
      <c r="P107" s="80"/>
      <c r="Q107" s="80"/>
      <c r="R107" s="80"/>
      <c r="S107" s="80"/>
    </row>
    <row r="108" spans="5:19">
      <c r="E108" s="80"/>
      <c r="F108" s="80"/>
      <c r="G108" s="85"/>
      <c r="H108" s="80"/>
      <c r="I108" s="80"/>
      <c r="J108" s="80"/>
      <c r="K108" s="80"/>
      <c r="L108" s="80"/>
      <c r="M108" s="80"/>
      <c r="N108" s="80"/>
      <c r="O108" s="80"/>
      <c r="P108" s="80"/>
      <c r="Q108" s="80"/>
      <c r="R108" s="80"/>
      <c r="S108" s="80"/>
    </row>
    <row r="109" spans="5:19">
      <c r="E109" s="80"/>
      <c r="F109" s="80"/>
      <c r="G109" s="85"/>
      <c r="H109" s="80"/>
      <c r="I109" s="80"/>
      <c r="J109" s="80"/>
      <c r="K109" s="80"/>
      <c r="L109" s="80"/>
      <c r="M109" s="80"/>
      <c r="N109" s="80"/>
      <c r="O109" s="80"/>
      <c r="P109" s="80"/>
      <c r="Q109" s="80"/>
      <c r="R109" s="80"/>
      <c r="S109" s="80"/>
    </row>
    <row r="110" spans="5:19">
      <c r="E110" s="80"/>
      <c r="F110" s="80"/>
      <c r="G110" s="85"/>
      <c r="H110" s="80"/>
      <c r="I110" s="80"/>
      <c r="J110" s="80"/>
      <c r="K110" s="80"/>
      <c r="L110" s="80"/>
      <c r="M110" s="80"/>
      <c r="N110" s="80"/>
      <c r="O110" s="80"/>
      <c r="P110" s="80"/>
      <c r="Q110" s="80"/>
      <c r="R110" s="80"/>
      <c r="S110" s="80"/>
    </row>
    <row r="111" spans="5:19">
      <c r="E111" s="80"/>
      <c r="F111" s="80"/>
      <c r="G111" s="85"/>
      <c r="H111" s="80"/>
      <c r="I111" s="80"/>
      <c r="J111" s="80"/>
      <c r="K111" s="80"/>
      <c r="L111" s="80"/>
      <c r="M111" s="80"/>
      <c r="N111" s="80"/>
      <c r="O111" s="80"/>
      <c r="P111" s="80"/>
      <c r="Q111" s="80"/>
      <c r="R111" s="80"/>
      <c r="S111" s="80"/>
    </row>
    <row r="112" spans="5:19">
      <c r="E112" s="80"/>
      <c r="F112" s="80"/>
      <c r="G112" s="85"/>
      <c r="H112" s="80"/>
      <c r="I112" s="80"/>
      <c r="J112" s="80"/>
      <c r="K112" s="80"/>
      <c r="L112" s="80"/>
      <c r="M112" s="80"/>
      <c r="N112" s="80"/>
      <c r="O112" s="80"/>
      <c r="P112" s="80"/>
      <c r="Q112" s="80"/>
      <c r="R112" s="80"/>
      <c r="S112" s="80"/>
    </row>
    <row r="113" spans="5:19">
      <c r="E113" s="80"/>
      <c r="F113" s="80"/>
      <c r="G113" s="85"/>
      <c r="H113" s="80"/>
      <c r="I113" s="80"/>
      <c r="J113" s="80"/>
      <c r="K113" s="80"/>
      <c r="L113" s="80"/>
      <c r="M113" s="80"/>
      <c r="N113" s="80"/>
      <c r="O113" s="80"/>
      <c r="P113" s="80"/>
      <c r="Q113" s="80"/>
      <c r="R113" s="80"/>
      <c r="S113" s="80"/>
    </row>
    <row r="114" spans="5:19">
      <c r="E114" s="80"/>
      <c r="F114" s="80"/>
      <c r="G114" s="85"/>
      <c r="H114" s="80"/>
      <c r="I114" s="80"/>
      <c r="J114" s="80"/>
      <c r="K114" s="80"/>
      <c r="L114" s="80"/>
      <c r="M114" s="80"/>
      <c r="N114" s="80"/>
      <c r="O114" s="80"/>
      <c r="P114" s="80"/>
      <c r="Q114" s="80"/>
      <c r="R114" s="80"/>
      <c r="S114" s="80"/>
    </row>
    <row r="115" spans="5:19">
      <c r="E115" s="80"/>
      <c r="F115" s="80"/>
      <c r="G115" s="85"/>
      <c r="H115" s="80"/>
      <c r="I115" s="80"/>
      <c r="J115" s="80"/>
      <c r="K115" s="80"/>
      <c r="L115" s="80"/>
      <c r="M115" s="80"/>
      <c r="N115" s="80"/>
      <c r="O115" s="80"/>
      <c r="P115" s="80"/>
      <c r="Q115" s="80"/>
      <c r="R115" s="80"/>
      <c r="S115" s="80"/>
    </row>
    <row r="116" spans="5:19">
      <c r="E116" s="80"/>
      <c r="F116" s="80"/>
      <c r="G116" s="85"/>
      <c r="H116" s="80"/>
      <c r="I116" s="80"/>
      <c r="J116" s="80"/>
      <c r="K116" s="80"/>
      <c r="L116" s="80"/>
      <c r="M116" s="80"/>
      <c r="N116" s="80"/>
      <c r="O116" s="80"/>
      <c r="P116" s="80"/>
      <c r="Q116" s="80"/>
      <c r="R116" s="80"/>
      <c r="S116" s="80"/>
    </row>
    <row r="117" spans="5:19">
      <c r="E117" s="80"/>
      <c r="F117" s="80"/>
      <c r="G117" s="85"/>
      <c r="H117" s="80"/>
      <c r="I117" s="80"/>
      <c r="J117" s="80"/>
      <c r="K117" s="80"/>
      <c r="L117" s="80"/>
      <c r="M117" s="80"/>
      <c r="N117" s="80"/>
      <c r="O117" s="80"/>
      <c r="P117" s="80"/>
      <c r="Q117" s="80"/>
      <c r="R117" s="80"/>
      <c r="S117" s="80"/>
    </row>
    <row r="118" spans="5:19">
      <c r="E118" s="80"/>
      <c r="F118" s="80"/>
      <c r="G118" s="85"/>
      <c r="H118" s="80"/>
      <c r="I118" s="80"/>
      <c r="J118" s="80"/>
      <c r="K118" s="80"/>
      <c r="L118" s="80"/>
      <c r="M118" s="80"/>
      <c r="N118" s="80"/>
      <c r="O118" s="80"/>
      <c r="P118" s="80"/>
      <c r="Q118" s="80"/>
      <c r="R118" s="80"/>
      <c r="S118" s="80"/>
    </row>
    <row r="119" spans="5:19">
      <c r="E119" s="80"/>
      <c r="F119" s="80"/>
      <c r="G119" s="85"/>
      <c r="H119" s="80"/>
      <c r="I119" s="80"/>
      <c r="J119" s="80"/>
      <c r="K119" s="80"/>
      <c r="L119" s="80"/>
      <c r="M119" s="80"/>
      <c r="N119" s="80"/>
      <c r="O119" s="80"/>
      <c r="P119" s="80"/>
      <c r="Q119" s="80"/>
      <c r="R119" s="80"/>
      <c r="S119" s="80"/>
    </row>
    <row r="120" spans="5:19">
      <c r="E120" s="80"/>
      <c r="F120" s="80"/>
      <c r="G120" s="85"/>
      <c r="H120" s="80"/>
      <c r="I120" s="80"/>
      <c r="J120" s="80"/>
      <c r="K120" s="80"/>
      <c r="L120" s="80"/>
      <c r="M120" s="80"/>
      <c r="N120" s="80"/>
      <c r="O120" s="80"/>
      <c r="P120" s="80"/>
      <c r="Q120" s="80"/>
      <c r="R120" s="80"/>
      <c r="S120" s="80"/>
    </row>
    <row r="121" spans="5:19">
      <c r="E121" s="80"/>
      <c r="F121" s="80"/>
      <c r="G121" s="85"/>
      <c r="H121" s="80"/>
      <c r="I121" s="80"/>
      <c r="J121" s="80"/>
      <c r="K121" s="80"/>
      <c r="L121" s="80"/>
      <c r="M121" s="80"/>
      <c r="N121" s="80"/>
      <c r="O121" s="80"/>
      <c r="P121" s="80"/>
      <c r="Q121" s="80"/>
      <c r="R121" s="80"/>
      <c r="S121" s="80"/>
    </row>
    <row r="122" spans="5:19">
      <c r="E122" s="80"/>
      <c r="F122" s="80"/>
      <c r="G122" s="85"/>
      <c r="H122" s="80"/>
      <c r="I122" s="80"/>
      <c r="J122" s="80"/>
      <c r="K122" s="80"/>
      <c r="L122" s="80"/>
      <c r="M122" s="80"/>
      <c r="N122" s="80"/>
      <c r="O122" s="80"/>
      <c r="P122" s="80"/>
      <c r="Q122" s="80"/>
      <c r="R122" s="80"/>
      <c r="S122" s="80"/>
    </row>
    <row r="123" spans="5:19">
      <c r="E123" s="80"/>
      <c r="F123" s="80"/>
      <c r="G123" s="85"/>
      <c r="H123" s="80"/>
      <c r="I123" s="80"/>
      <c r="J123" s="80"/>
      <c r="K123" s="80"/>
      <c r="L123" s="80"/>
      <c r="M123" s="80"/>
      <c r="N123" s="80"/>
      <c r="O123" s="80"/>
      <c r="P123" s="80"/>
      <c r="Q123" s="80"/>
      <c r="R123" s="80"/>
      <c r="S123" s="80"/>
    </row>
    <row r="124" spans="5:19">
      <c r="E124" s="80"/>
      <c r="F124" s="80"/>
      <c r="G124" s="85"/>
      <c r="H124" s="80"/>
      <c r="I124" s="80"/>
      <c r="J124" s="80"/>
      <c r="K124" s="80"/>
      <c r="L124" s="80"/>
      <c r="M124" s="80"/>
      <c r="N124" s="80"/>
      <c r="O124" s="80"/>
      <c r="P124" s="80"/>
      <c r="Q124" s="80"/>
      <c r="R124" s="80"/>
      <c r="S124" s="80"/>
    </row>
    <row r="125" spans="5:19">
      <c r="E125" s="80"/>
      <c r="F125" s="80"/>
      <c r="G125" s="85"/>
      <c r="H125" s="80"/>
      <c r="I125" s="80"/>
      <c r="J125" s="80"/>
      <c r="K125" s="80"/>
      <c r="L125" s="80"/>
      <c r="M125" s="80"/>
      <c r="N125" s="80"/>
      <c r="O125" s="80"/>
      <c r="P125" s="80"/>
      <c r="Q125" s="80"/>
      <c r="R125" s="80"/>
      <c r="S125" s="80"/>
    </row>
    <row r="126" spans="5:19">
      <c r="E126" s="80"/>
      <c r="F126" s="80"/>
      <c r="G126" s="85"/>
      <c r="H126" s="80"/>
      <c r="I126" s="80"/>
      <c r="J126" s="80"/>
      <c r="K126" s="80"/>
      <c r="L126" s="80"/>
      <c r="M126" s="80"/>
      <c r="N126" s="80"/>
      <c r="O126" s="80"/>
      <c r="P126" s="80"/>
      <c r="Q126" s="80"/>
      <c r="R126" s="80"/>
      <c r="S126" s="80"/>
    </row>
    <row r="127" spans="5:19">
      <c r="E127" s="80"/>
      <c r="F127" s="80"/>
      <c r="G127" s="85"/>
      <c r="H127" s="80"/>
      <c r="I127" s="80"/>
      <c r="J127" s="80"/>
      <c r="K127" s="80"/>
      <c r="L127" s="80"/>
      <c r="M127" s="80"/>
      <c r="N127" s="80"/>
      <c r="O127" s="80"/>
      <c r="P127" s="80"/>
      <c r="Q127" s="80"/>
      <c r="R127" s="80"/>
      <c r="S127" s="80"/>
    </row>
    <row r="128" spans="5:19">
      <c r="E128" s="80"/>
      <c r="F128" s="80"/>
      <c r="G128" s="85"/>
      <c r="H128" s="80"/>
      <c r="I128" s="80"/>
      <c r="J128" s="80"/>
      <c r="K128" s="80"/>
      <c r="L128" s="80"/>
      <c r="M128" s="80"/>
      <c r="N128" s="80"/>
      <c r="O128" s="80"/>
      <c r="P128" s="80"/>
      <c r="Q128" s="80"/>
      <c r="R128" s="80"/>
      <c r="S128" s="80"/>
    </row>
    <row r="129" spans="5:19">
      <c r="E129" s="80"/>
      <c r="F129" s="80"/>
      <c r="G129" s="85"/>
      <c r="H129" s="80"/>
      <c r="I129" s="80"/>
      <c r="J129" s="80"/>
      <c r="K129" s="80"/>
      <c r="L129" s="80"/>
      <c r="M129" s="80"/>
      <c r="N129" s="80"/>
      <c r="O129" s="80"/>
      <c r="P129" s="80"/>
      <c r="Q129" s="80"/>
      <c r="R129" s="80"/>
      <c r="S129" s="80"/>
    </row>
  </sheetData>
  <mergeCells count="12">
    <mergeCell ref="J1:T1"/>
    <mergeCell ref="J30:T30"/>
    <mergeCell ref="A30:I30"/>
    <mergeCell ref="A1:I1"/>
    <mergeCell ref="B69:D69"/>
    <mergeCell ref="B44:D44"/>
    <mergeCell ref="A55:I55"/>
    <mergeCell ref="J55:T55"/>
    <mergeCell ref="B3:D3"/>
    <mergeCell ref="B19:D19"/>
    <mergeCell ref="A5:H5"/>
    <mergeCell ref="I5:T5"/>
  </mergeCells>
  <pageMargins left="0.59055118110236227" right="0.59055118110236227" top="0.59055118110236227" bottom="0.19685039370078741" header="0.31496062992125984" footer="0.27559055118110237"/>
  <pageSetup paperSize="9" firstPageNumber="42" pageOrder="overThenDown" orientation="portrait" useFirstPageNumber="1"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0"/>
  <sheetViews>
    <sheetView zoomScaleNormal="100" workbookViewId="0">
      <selection sqref="A1:P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0" width="7.25" style="145" customWidth="1" outlineLevel="1"/>
    <col min="11" max="12" width="7.25" style="145" customWidth="1"/>
    <col min="13" max="13" width="7.25" style="147" customWidth="1"/>
    <col min="14" max="17" width="7.25" style="145" customWidth="1"/>
    <col min="18" max="18" width="7.25" style="147" customWidth="1"/>
    <col min="19" max="25" width="7.25" style="145" customWidth="1"/>
    <col min="26" max="26" width="8.125" style="145" customWidth="1"/>
    <col min="27" max="16384" width="11.5" style="145"/>
  </cols>
  <sheetData>
    <row r="1" spans="1:36" s="75" customFormat="1" ht="14.25" customHeight="1">
      <c r="A1" s="317" t="s">
        <v>516</v>
      </c>
      <c r="B1" s="317"/>
      <c r="C1" s="317"/>
      <c r="D1" s="317"/>
      <c r="E1" s="317"/>
      <c r="F1" s="317"/>
      <c r="G1" s="317"/>
      <c r="H1" s="317"/>
      <c r="I1" s="317"/>
      <c r="J1" s="317"/>
      <c r="K1" s="317"/>
      <c r="L1" s="317"/>
      <c r="M1" s="317"/>
      <c r="N1" s="317"/>
      <c r="O1" s="317"/>
      <c r="P1" s="317"/>
      <c r="Q1" s="318" t="s">
        <v>517</v>
      </c>
      <c r="R1" s="318"/>
      <c r="S1" s="318"/>
      <c r="T1" s="318"/>
      <c r="U1" s="318"/>
      <c r="V1" s="318"/>
      <c r="W1" s="318"/>
      <c r="X1" s="318"/>
      <c r="Y1" s="318"/>
      <c r="Z1" s="318"/>
    </row>
    <row r="2" spans="1:36"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row>
    <row r="3" spans="1:36" ht="33.6" customHeight="1">
      <c r="A3" s="137" t="s">
        <v>623</v>
      </c>
      <c r="B3" s="138" t="s">
        <v>333</v>
      </c>
      <c r="C3" s="189">
        <v>36341</v>
      </c>
      <c r="D3" s="190">
        <v>36707</v>
      </c>
      <c r="E3" s="190">
        <v>37072</v>
      </c>
      <c r="F3" s="190">
        <v>37437</v>
      </c>
      <c r="G3" s="190">
        <v>37802</v>
      </c>
      <c r="H3" s="190">
        <v>38168</v>
      </c>
      <c r="I3" s="190">
        <v>38533</v>
      </c>
      <c r="J3" s="190">
        <v>38898</v>
      </c>
      <c r="K3" s="190">
        <v>39263</v>
      </c>
      <c r="L3" s="190">
        <v>39629</v>
      </c>
      <c r="M3" s="190">
        <v>39994</v>
      </c>
      <c r="N3" s="190">
        <v>40359</v>
      </c>
      <c r="O3" s="190">
        <v>40724</v>
      </c>
      <c r="P3" s="191">
        <v>41090</v>
      </c>
      <c r="Q3" s="192">
        <v>41455</v>
      </c>
      <c r="R3" s="190">
        <v>41820</v>
      </c>
      <c r="S3" s="190">
        <v>42185</v>
      </c>
      <c r="T3" s="190">
        <v>42551</v>
      </c>
      <c r="U3" s="190">
        <v>42916</v>
      </c>
      <c r="V3" s="190">
        <v>43281</v>
      </c>
      <c r="W3" s="191">
        <v>43646</v>
      </c>
      <c r="X3" s="192">
        <v>44012</v>
      </c>
      <c r="Y3" s="190">
        <v>44377</v>
      </c>
      <c r="Z3" s="191" t="s">
        <v>429</v>
      </c>
    </row>
    <row r="4" spans="1:36" s="147" customFormat="1" ht="7.5" customHeight="1">
      <c r="A4" s="198"/>
      <c r="B4" s="196"/>
    </row>
    <row r="5" spans="1:36" s="198" customFormat="1" ht="16.350000000000001" customHeight="1">
      <c r="A5" s="319" t="s">
        <v>259</v>
      </c>
      <c r="B5" s="319"/>
      <c r="C5" s="319"/>
      <c r="D5" s="319"/>
      <c r="E5" s="319"/>
      <c r="F5" s="319"/>
      <c r="G5" s="319"/>
      <c r="H5" s="319"/>
      <c r="I5" s="319"/>
      <c r="J5" s="319"/>
      <c r="K5" s="319"/>
      <c r="L5" s="319"/>
      <c r="M5" s="319"/>
      <c r="N5" s="319"/>
      <c r="O5" s="319"/>
      <c r="P5" s="319"/>
      <c r="Q5" s="319" t="s">
        <v>259</v>
      </c>
      <c r="R5" s="319"/>
      <c r="S5" s="319"/>
      <c r="T5" s="319"/>
      <c r="U5" s="319"/>
      <c r="V5" s="319"/>
      <c r="W5" s="319"/>
      <c r="X5" s="319"/>
      <c r="Y5" s="319"/>
      <c r="Z5" s="319"/>
      <c r="AA5" s="186"/>
      <c r="AB5" s="186"/>
      <c r="AC5" s="186"/>
      <c r="AD5" s="186"/>
      <c r="AE5" s="186"/>
      <c r="AF5" s="186"/>
      <c r="AG5" s="186"/>
      <c r="AH5" s="186"/>
      <c r="AI5" s="186"/>
      <c r="AJ5" s="186"/>
    </row>
    <row r="6" spans="1:36" ht="11.1" customHeight="1">
      <c r="A6" s="234">
        <v>1</v>
      </c>
      <c r="B6" s="232" t="s">
        <v>334</v>
      </c>
      <c r="C6" s="202">
        <v>324</v>
      </c>
      <c r="D6" s="202">
        <v>392</v>
      </c>
      <c r="E6" s="202">
        <v>512</v>
      </c>
      <c r="F6" s="202">
        <v>474</v>
      </c>
      <c r="G6" s="202">
        <v>503</v>
      </c>
      <c r="H6" s="202">
        <v>549</v>
      </c>
      <c r="I6" s="202">
        <v>560</v>
      </c>
      <c r="J6" s="202">
        <v>599</v>
      </c>
      <c r="K6" s="202">
        <v>717</v>
      </c>
      <c r="L6" s="202">
        <v>767</v>
      </c>
      <c r="M6" s="202">
        <v>800</v>
      </c>
      <c r="N6" s="202">
        <v>809</v>
      </c>
      <c r="O6" s="202">
        <v>805</v>
      </c>
      <c r="P6" s="202">
        <v>764</v>
      </c>
      <c r="Q6" s="202">
        <v>744</v>
      </c>
      <c r="R6" s="202">
        <v>724</v>
      </c>
      <c r="S6" s="202">
        <v>681</v>
      </c>
      <c r="T6" s="202">
        <v>790</v>
      </c>
      <c r="U6" s="202">
        <v>832</v>
      </c>
      <c r="V6" s="202">
        <v>845</v>
      </c>
      <c r="W6" s="202">
        <v>803</v>
      </c>
      <c r="X6" s="202">
        <v>940</v>
      </c>
      <c r="Y6" s="202">
        <v>1027</v>
      </c>
      <c r="Z6" s="239">
        <v>1</v>
      </c>
    </row>
    <row r="7" spans="1:36" ht="11.1" customHeight="1">
      <c r="A7" s="234">
        <v>2</v>
      </c>
      <c r="B7" s="232" t="s">
        <v>335</v>
      </c>
      <c r="C7" s="202">
        <v>483</v>
      </c>
      <c r="D7" s="202">
        <v>568</v>
      </c>
      <c r="E7" s="202">
        <v>604</v>
      </c>
      <c r="F7" s="202">
        <v>632</v>
      </c>
      <c r="G7" s="202">
        <v>644</v>
      </c>
      <c r="H7" s="202">
        <v>638</v>
      </c>
      <c r="I7" s="202">
        <v>639</v>
      </c>
      <c r="J7" s="202">
        <v>741</v>
      </c>
      <c r="K7" s="202">
        <v>827</v>
      </c>
      <c r="L7" s="202">
        <v>859</v>
      </c>
      <c r="M7" s="202">
        <v>949</v>
      </c>
      <c r="N7" s="202">
        <v>915</v>
      </c>
      <c r="O7" s="202">
        <v>960</v>
      </c>
      <c r="P7" s="202">
        <v>955</v>
      </c>
      <c r="Q7" s="202">
        <v>921</v>
      </c>
      <c r="R7" s="202">
        <v>994</v>
      </c>
      <c r="S7" s="202">
        <v>958</v>
      </c>
      <c r="T7" s="202">
        <v>1049</v>
      </c>
      <c r="U7" s="202">
        <v>1048</v>
      </c>
      <c r="V7" s="202">
        <v>1123</v>
      </c>
      <c r="W7" s="202">
        <v>1124</v>
      </c>
      <c r="X7" s="202">
        <v>1094</v>
      </c>
      <c r="Y7" s="202">
        <v>1260</v>
      </c>
      <c r="Z7" s="239">
        <v>2</v>
      </c>
    </row>
    <row r="8" spans="1:36" ht="11.1" customHeight="1">
      <c r="A8" s="234">
        <v>3</v>
      </c>
      <c r="B8" s="232" t="s">
        <v>336</v>
      </c>
      <c r="C8" s="202">
        <v>11457</v>
      </c>
      <c r="D8" s="202">
        <v>12144</v>
      </c>
      <c r="E8" s="202">
        <v>12715</v>
      </c>
      <c r="F8" s="202">
        <v>13262</v>
      </c>
      <c r="G8" s="202">
        <v>13385</v>
      </c>
      <c r="H8" s="202">
        <v>13407</v>
      </c>
      <c r="I8" s="202">
        <v>13345</v>
      </c>
      <c r="J8" s="202">
        <v>13559</v>
      </c>
      <c r="K8" s="202">
        <v>13841</v>
      </c>
      <c r="L8" s="202">
        <v>14194</v>
      </c>
      <c r="M8" s="202">
        <v>13773</v>
      </c>
      <c r="N8" s="202">
        <v>13906</v>
      </c>
      <c r="O8" s="202">
        <v>14020</v>
      </c>
      <c r="P8" s="202">
        <v>14075</v>
      </c>
      <c r="Q8" s="202">
        <v>13760</v>
      </c>
      <c r="R8" s="202">
        <v>13564</v>
      </c>
      <c r="S8" s="202">
        <v>13669</v>
      </c>
      <c r="T8" s="202">
        <v>13801</v>
      </c>
      <c r="U8" s="202">
        <v>13827</v>
      </c>
      <c r="V8" s="202">
        <v>13748</v>
      </c>
      <c r="W8" s="202">
        <v>13756</v>
      </c>
      <c r="X8" s="202">
        <v>13467</v>
      </c>
      <c r="Y8" s="202">
        <v>13824</v>
      </c>
      <c r="Z8" s="239">
        <v>3</v>
      </c>
    </row>
    <row r="9" spans="1:36" ht="11.1" customHeight="1">
      <c r="A9" s="234">
        <v>4</v>
      </c>
      <c r="B9" s="232" t="s">
        <v>337</v>
      </c>
      <c r="C9" s="202">
        <v>189</v>
      </c>
      <c r="D9" s="202">
        <v>162</v>
      </c>
      <c r="E9" s="202">
        <v>177</v>
      </c>
      <c r="F9" s="202">
        <v>171</v>
      </c>
      <c r="G9" s="202">
        <v>186</v>
      </c>
      <c r="H9" s="202">
        <v>203</v>
      </c>
      <c r="I9" s="202">
        <v>203</v>
      </c>
      <c r="J9" s="202">
        <v>228</v>
      </c>
      <c r="K9" s="202">
        <v>238</v>
      </c>
      <c r="L9" s="202">
        <v>261</v>
      </c>
      <c r="M9" s="202">
        <v>249</v>
      </c>
      <c r="N9" s="202">
        <v>266</v>
      </c>
      <c r="O9" s="202">
        <v>260</v>
      </c>
      <c r="P9" s="202">
        <v>267</v>
      </c>
      <c r="Q9" s="202">
        <v>283</v>
      </c>
      <c r="R9" s="202">
        <v>284</v>
      </c>
      <c r="S9" s="202">
        <v>297</v>
      </c>
      <c r="T9" s="202">
        <v>306</v>
      </c>
      <c r="U9" s="202">
        <v>303</v>
      </c>
      <c r="V9" s="202">
        <v>307</v>
      </c>
      <c r="W9" s="202">
        <v>278</v>
      </c>
      <c r="X9" s="202">
        <v>266</v>
      </c>
      <c r="Y9" s="202">
        <v>272</v>
      </c>
      <c r="Z9" s="239">
        <v>4</v>
      </c>
    </row>
    <row r="10" spans="1:36" ht="11.1" customHeight="1">
      <c r="A10" s="234">
        <v>5</v>
      </c>
      <c r="B10" s="232" t="s">
        <v>338</v>
      </c>
      <c r="C10" s="202">
        <v>5896</v>
      </c>
      <c r="D10" s="202">
        <v>6414</v>
      </c>
      <c r="E10" s="202">
        <v>6909</v>
      </c>
      <c r="F10" s="202">
        <v>6748</v>
      </c>
      <c r="G10" s="202">
        <v>6537</v>
      </c>
      <c r="H10" s="202">
        <v>6651</v>
      </c>
      <c r="I10" s="202">
        <v>6631</v>
      </c>
      <c r="J10" s="202">
        <v>6892</v>
      </c>
      <c r="K10" s="202">
        <v>7233</v>
      </c>
      <c r="L10" s="202">
        <v>7647</v>
      </c>
      <c r="M10" s="202">
        <v>7546</v>
      </c>
      <c r="N10" s="202">
        <v>7272</v>
      </c>
      <c r="O10" s="202">
        <v>7651</v>
      </c>
      <c r="P10" s="202">
        <v>7795</v>
      </c>
      <c r="Q10" s="202">
        <v>7673</v>
      </c>
      <c r="R10" s="202">
        <v>7608</v>
      </c>
      <c r="S10" s="202">
        <v>7633</v>
      </c>
      <c r="T10" s="202">
        <v>7661</v>
      </c>
      <c r="U10" s="202">
        <v>8080</v>
      </c>
      <c r="V10" s="202">
        <v>7624</v>
      </c>
      <c r="W10" s="202">
        <v>7679</v>
      </c>
      <c r="X10" s="202">
        <v>7155</v>
      </c>
      <c r="Y10" s="202">
        <v>7646</v>
      </c>
      <c r="Z10" s="239">
        <v>5</v>
      </c>
    </row>
    <row r="11" spans="1:36" ht="11.1" customHeight="1">
      <c r="A11" s="234">
        <v>6</v>
      </c>
      <c r="B11" s="232" t="s">
        <v>339</v>
      </c>
      <c r="C11" s="202">
        <v>22112</v>
      </c>
      <c r="D11" s="202">
        <v>23377</v>
      </c>
      <c r="E11" s="202">
        <v>25846</v>
      </c>
      <c r="F11" s="202">
        <v>26444</v>
      </c>
      <c r="G11" s="202">
        <v>26219</v>
      </c>
      <c r="H11" s="202">
        <v>25994</v>
      </c>
      <c r="I11" s="202">
        <v>25346</v>
      </c>
      <c r="J11" s="202">
        <v>25777</v>
      </c>
      <c r="K11" s="202">
        <v>25955</v>
      </c>
      <c r="L11" s="202">
        <v>26085</v>
      </c>
      <c r="M11" s="202">
        <v>25362</v>
      </c>
      <c r="N11" s="202">
        <v>25501</v>
      </c>
      <c r="O11" s="202">
        <v>25988</v>
      </c>
      <c r="P11" s="202">
        <v>25515</v>
      </c>
      <c r="Q11" s="202">
        <v>24995</v>
      </c>
      <c r="R11" s="202">
        <v>24221</v>
      </c>
      <c r="S11" s="202">
        <v>23446</v>
      </c>
      <c r="T11" s="202">
        <v>22971</v>
      </c>
      <c r="U11" s="202">
        <v>22491</v>
      </c>
      <c r="V11" s="202">
        <v>22212</v>
      </c>
      <c r="W11" s="202">
        <v>20971</v>
      </c>
      <c r="X11" s="202">
        <v>21272</v>
      </c>
      <c r="Y11" s="202">
        <v>21015</v>
      </c>
      <c r="Z11" s="239">
        <v>6</v>
      </c>
    </row>
    <row r="12" spans="1:36" ht="11.1" customHeight="1">
      <c r="A12" s="234">
        <v>7</v>
      </c>
      <c r="B12" s="232" t="s">
        <v>340</v>
      </c>
      <c r="C12" s="202">
        <v>1579</v>
      </c>
      <c r="D12" s="202">
        <v>1741</v>
      </c>
      <c r="E12" s="202">
        <v>1937</v>
      </c>
      <c r="F12" s="202">
        <v>1896</v>
      </c>
      <c r="G12" s="202">
        <v>1779</v>
      </c>
      <c r="H12" s="202">
        <v>1764</v>
      </c>
      <c r="I12" s="202">
        <v>1716</v>
      </c>
      <c r="J12" s="202">
        <v>1796</v>
      </c>
      <c r="K12" s="202">
        <v>1916</v>
      </c>
      <c r="L12" s="202">
        <v>1913</v>
      </c>
      <c r="M12" s="202">
        <v>1934</v>
      </c>
      <c r="N12" s="202">
        <v>1797</v>
      </c>
      <c r="O12" s="202">
        <v>1796</v>
      </c>
      <c r="P12" s="202">
        <v>1810</v>
      </c>
      <c r="Q12" s="202">
        <v>1767</v>
      </c>
      <c r="R12" s="202">
        <v>1749</v>
      </c>
      <c r="S12" s="202">
        <v>1683</v>
      </c>
      <c r="T12" s="202">
        <v>1611</v>
      </c>
      <c r="U12" s="202">
        <v>1626</v>
      </c>
      <c r="V12" s="202">
        <v>1580</v>
      </c>
      <c r="W12" s="202">
        <v>1810</v>
      </c>
      <c r="X12" s="202">
        <v>1716</v>
      </c>
      <c r="Y12" s="202">
        <v>1556</v>
      </c>
      <c r="Z12" s="239">
        <v>7</v>
      </c>
    </row>
    <row r="13" spans="1:36" ht="11.1" customHeight="1">
      <c r="A13" s="234">
        <v>8</v>
      </c>
      <c r="B13" s="232" t="s">
        <v>341</v>
      </c>
      <c r="C13" s="202">
        <v>4361</v>
      </c>
      <c r="D13" s="202">
        <v>5236</v>
      </c>
      <c r="E13" s="202">
        <v>6816</v>
      </c>
      <c r="F13" s="202">
        <v>6898</v>
      </c>
      <c r="G13" s="202">
        <v>6723</v>
      </c>
      <c r="H13" s="202">
        <v>6639</v>
      </c>
      <c r="I13" s="202">
        <v>6819</v>
      </c>
      <c r="J13" s="202">
        <v>7102</v>
      </c>
      <c r="K13" s="202">
        <v>7330</v>
      </c>
      <c r="L13" s="202">
        <v>7847</v>
      </c>
      <c r="M13" s="202">
        <v>7519</v>
      </c>
      <c r="N13" s="202">
        <v>7305</v>
      </c>
      <c r="O13" s="202">
        <v>7111</v>
      </c>
      <c r="P13" s="202">
        <v>7411</v>
      </c>
      <c r="Q13" s="202">
        <v>7218</v>
      </c>
      <c r="R13" s="202">
        <v>6972</v>
      </c>
      <c r="S13" s="202">
        <v>6994</v>
      </c>
      <c r="T13" s="202">
        <v>6981</v>
      </c>
      <c r="U13" s="202">
        <v>6839</v>
      </c>
      <c r="V13" s="202">
        <v>6576</v>
      </c>
      <c r="W13" s="202">
        <v>6169</v>
      </c>
      <c r="X13" s="202">
        <v>5964</v>
      </c>
      <c r="Y13" s="202">
        <v>6134</v>
      </c>
      <c r="Z13" s="239">
        <v>8</v>
      </c>
    </row>
    <row r="14" spans="1:36" ht="11.1" customHeight="1">
      <c r="A14" s="234">
        <v>9</v>
      </c>
      <c r="B14" s="232" t="s">
        <v>342</v>
      </c>
      <c r="C14" s="202">
        <v>32438</v>
      </c>
      <c r="D14" s="202">
        <v>34585</v>
      </c>
      <c r="E14" s="202">
        <v>38190</v>
      </c>
      <c r="F14" s="202">
        <v>37474</v>
      </c>
      <c r="G14" s="202">
        <v>36212</v>
      </c>
      <c r="H14" s="202">
        <v>35141</v>
      </c>
      <c r="I14" s="202">
        <v>34393</v>
      </c>
      <c r="J14" s="202">
        <v>34873</v>
      </c>
      <c r="K14" s="202">
        <v>35826</v>
      </c>
      <c r="L14" s="202">
        <v>36968</v>
      </c>
      <c r="M14" s="202">
        <v>35937</v>
      </c>
      <c r="N14" s="202">
        <v>34983</v>
      </c>
      <c r="O14" s="202">
        <v>35638</v>
      </c>
      <c r="P14" s="202">
        <v>35458</v>
      </c>
      <c r="Q14" s="202">
        <v>34743</v>
      </c>
      <c r="R14" s="202">
        <v>34305</v>
      </c>
      <c r="S14" s="202">
        <v>34152</v>
      </c>
      <c r="T14" s="202">
        <v>34226</v>
      </c>
      <c r="U14" s="202">
        <v>34197</v>
      </c>
      <c r="V14" s="202">
        <v>34001</v>
      </c>
      <c r="W14" s="202">
        <v>34074</v>
      </c>
      <c r="X14" s="202">
        <v>33323</v>
      </c>
      <c r="Y14" s="202">
        <v>33493</v>
      </c>
      <c r="Z14" s="239">
        <v>9</v>
      </c>
    </row>
    <row r="15" spans="1:36" ht="11.1" customHeight="1">
      <c r="A15" s="234">
        <v>10</v>
      </c>
      <c r="B15" s="232" t="s">
        <v>343</v>
      </c>
      <c r="C15" s="202">
        <v>255</v>
      </c>
      <c r="D15" s="202">
        <v>291</v>
      </c>
      <c r="E15" s="202">
        <v>277</v>
      </c>
      <c r="F15" s="202">
        <v>303</v>
      </c>
      <c r="G15" s="202">
        <v>261</v>
      </c>
      <c r="H15" s="202">
        <v>266</v>
      </c>
      <c r="I15" s="202">
        <v>285</v>
      </c>
      <c r="J15" s="202">
        <v>316</v>
      </c>
      <c r="K15" s="202">
        <v>317</v>
      </c>
      <c r="L15" s="202">
        <v>347</v>
      </c>
      <c r="M15" s="202">
        <v>348</v>
      </c>
      <c r="N15" s="202">
        <v>315</v>
      </c>
      <c r="O15" s="202">
        <v>314</v>
      </c>
      <c r="P15" s="202">
        <v>289</v>
      </c>
      <c r="Q15" s="202">
        <v>295</v>
      </c>
      <c r="R15" s="202">
        <v>323</v>
      </c>
      <c r="S15" s="202">
        <v>302</v>
      </c>
      <c r="T15" s="202">
        <v>346</v>
      </c>
      <c r="U15" s="202">
        <v>288</v>
      </c>
      <c r="V15" s="202">
        <v>294</v>
      </c>
      <c r="W15" s="202">
        <v>308</v>
      </c>
      <c r="X15" s="202">
        <v>280</v>
      </c>
      <c r="Y15" s="202">
        <v>296</v>
      </c>
      <c r="Z15" s="239">
        <v>10</v>
      </c>
    </row>
    <row r="16" spans="1:36" ht="11.1" customHeight="1">
      <c r="A16" s="234">
        <v>11</v>
      </c>
      <c r="B16" s="232" t="s">
        <v>344</v>
      </c>
      <c r="C16" s="202">
        <v>2450</v>
      </c>
      <c r="D16" s="202">
        <v>2414</v>
      </c>
      <c r="E16" s="202">
        <v>2408</v>
      </c>
      <c r="F16" s="202">
        <v>2401</v>
      </c>
      <c r="G16" s="202">
        <v>2346</v>
      </c>
      <c r="H16" s="202">
        <v>2285</v>
      </c>
      <c r="I16" s="202">
        <v>2437</v>
      </c>
      <c r="J16" s="202">
        <v>2424</v>
      </c>
      <c r="K16" s="202">
        <v>2525</v>
      </c>
      <c r="L16" s="202">
        <v>2810</v>
      </c>
      <c r="M16" s="202">
        <v>2768</v>
      </c>
      <c r="N16" s="202">
        <v>2895</v>
      </c>
      <c r="O16" s="202">
        <v>2726</v>
      </c>
      <c r="P16" s="202">
        <v>2703</v>
      </c>
      <c r="Q16" s="202">
        <v>2749</v>
      </c>
      <c r="R16" s="202">
        <v>2779</v>
      </c>
      <c r="S16" s="202">
        <v>2870</v>
      </c>
      <c r="T16" s="202">
        <v>3020</v>
      </c>
      <c r="U16" s="202">
        <v>3044</v>
      </c>
      <c r="V16" s="202">
        <v>3285</v>
      </c>
      <c r="W16" s="202">
        <v>3416</v>
      </c>
      <c r="X16" s="202">
        <v>3456</v>
      </c>
      <c r="Y16" s="202">
        <v>3756</v>
      </c>
      <c r="Z16" s="239">
        <v>11</v>
      </c>
    </row>
    <row r="17" spans="1:36" ht="11.1" customHeight="1">
      <c r="A17" s="234">
        <v>12</v>
      </c>
      <c r="B17" s="232" t="s">
        <v>345</v>
      </c>
      <c r="C17" s="202">
        <v>1553</v>
      </c>
      <c r="D17" s="202">
        <v>1570</v>
      </c>
      <c r="E17" s="202">
        <v>1743</v>
      </c>
      <c r="F17" s="202">
        <v>1624</v>
      </c>
      <c r="G17" s="202">
        <v>1515</v>
      </c>
      <c r="H17" s="202">
        <v>1469</v>
      </c>
      <c r="I17" s="202">
        <v>1473</v>
      </c>
      <c r="J17" s="202">
        <v>1491</v>
      </c>
      <c r="K17" s="202">
        <v>1622</v>
      </c>
      <c r="L17" s="202">
        <v>1752</v>
      </c>
      <c r="M17" s="202">
        <v>1635</v>
      </c>
      <c r="N17" s="202">
        <v>1771</v>
      </c>
      <c r="O17" s="202">
        <v>1701</v>
      </c>
      <c r="P17" s="202">
        <v>1454</v>
      </c>
      <c r="Q17" s="202">
        <v>1490</v>
      </c>
      <c r="R17" s="202">
        <v>1486</v>
      </c>
      <c r="S17" s="202">
        <v>1527</v>
      </c>
      <c r="T17" s="202">
        <v>1600</v>
      </c>
      <c r="U17" s="202">
        <v>1648</v>
      </c>
      <c r="V17" s="202">
        <v>1703</v>
      </c>
      <c r="W17" s="202">
        <v>1602</v>
      </c>
      <c r="X17" s="202">
        <v>1569</v>
      </c>
      <c r="Y17" s="202">
        <v>1776</v>
      </c>
      <c r="Z17" s="239">
        <v>12</v>
      </c>
    </row>
    <row r="18" spans="1:36" ht="11.1" customHeight="1">
      <c r="A18" s="234">
        <v>13</v>
      </c>
      <c r="B18" s="232" t="s">
        <v>346</v>
      </c>
      <c r="C18" s="202">
        <v>616</v>
      </c>
      <c r="D18" s="202">
        <v>658</v>
      </c>
      <c r="E18" s="202">
        <v>609</v>
      </c>
      <c r="F18" s="202">
        <v>605</v>
      </c>
      <c r="G18" s="202">
        <v>607</v>
      </c>
      <c r="H18" s="202">
        <v>724</v>
      </c>
      <c r="I18" s="202">
        <v>709</v>
      </c>
      <c r="J18" s="202">
        <v>726</v>
      </c>
      <c r="K18" s="202">
        <v>748</v>
      </c>
      <c r="L18" s="202">
        <v>641</v>
      </c>
      <c r="M18" s="202">
        <v>639</v>
      </c>
      <c r="N18" s="202">
        <v>679</v>
      </c>
      <c r="O18" s="202">
        <v>661</v>
      </c>
      <c r="P18" s="202">
        <v>638</v>
      </c>
      <c r="Q18" s="202">
        <v>613</v>
      </c>
      <c r="R18" s="202">
        <v>624</v>
      </c>
      <c r="S18" s="202">
        <v>616</v>
      </c>
      <c r="T18" s="202">
        <v>670</v>
      </c>
      <c r="U18" s="202">
        <v>625</v>
      </c>
      <c r="V18" s="202">
        <v>607</v>
      </c>
      <c r="W18" s="202">
        <v>582</v>
      </c>
      <c r="X18" s="202">
        <v>604</v>
      </c>
      <c r="Y18" s="202">
        <v>670</v>
      </c>
      <c r="Z18" s="239">
        <v>13</v>
      </c>
    </row>
    <row r="19" spans="1:36" ht="11.1" customHeight="1">
      <c r="A19" s="234">
        <v>14</v>
      </c>
      <c r="B19" s="232" t="s">
        <v>347</v>
      </c>
      <c r="C19" s="202">
        <v>17630</v>
      </c>
      <c r="D19" s="202">
        <v>18271</v>
      </c>
      <c r="E19" s="202">
        <v>18079</v>
      </c>
      <c r="F19" s="202">
        <v>17757</v>
      </c>
      <c r="G19" s="202">
        <v>17848</v>
      </c>
      <c r="H19" s="202">
        <v>17469</v>
      </c>
      <c r="I19" s="202">
        <v>17497</v>
      </c>
      <c r="J19" s="202">
        <v>18091</v>
      </c>
      <c r="K19" s="202">
        <v>18951</v>
      </c>
      <c r="L19" s="202">
        <v>19439</v>
      </c>
      <c r="M19" s="202">
        <v>19019</v>
      </c>
      <c r="N19" s="202">
        <v>19461</v>
      </c>
      <c r="O19" s="202">
        <v>19975</v>
      </c>
      <c r="P19" s="202">
        <v>19668</v>
      </c>
      <c r="Q19" s="202">
        <v>19580</v>
      </c>
      <c r="R19" s="202">
        <v>19848</v>
      </c>
      <c r="S19" s="202">
        <v>20297</v>
      </c>
      <c r="T19" s="202">
        <v>20677</v>
      </c>
      <c r="U19" s="202">
        <v>20879</v>
      </c>
      <c r="V19" s="202">
        <v>21743</v>
      </c>
      <c r="W19" s="202">
        <v>21802</v>
      </c>
      <c r="X19" s="202">
        <v>21628</v>
      </c>
      <c r="Y19" s="202">
        <v>22183</v>
      </c>
      <c r="Z19" s="239">
        <v>14</v>
      </c>
    </row>
    <row r="20" spans="1:36" ht="11.1" customHeight="1">
      <c r="A20" s="234">
        <v>15</v>
      </c>
      <c r="B20" s="232" t="s">
        <v>348</v>
      </c>
      <c r="C20" s="202">
        <v>8249</v>
      </c>
      <c r="D20" s="202">
        <v>8140</v>
      </c>
      <c r="E20" s="202">
        <v>7631</v>
      </c>
      <c r="F20" s="202">
        <v>7647</v>
      </c>
      <c r="G20" s="202">
        <v>7661</v>
      </c>
      <c r="H20" s="202">
        <v>8160</v>
      </c>
      <c r="I20" s="202">
        <v>7894</v>
      </c>
      <c r="J20" s="202">
        <v>8107</v>
      </c>
      <c r="K20" s="202">
        <v>8310</v>
      </c>
      <c r="L20" s="202">
        <v>8670</v>
      </c>
      <c r="M20" s="202">
        <v>9176</v>
      </c>
      <c r="N20" s="202">
        <v>9257</v>
      </c>
      <c r="O20" s="202">
        <v>9344</v>
      </c>
      <c r="P20" s="202">
        <v>8998</v>
      </c>
      <c r="Q20" s="202">
        <v>8901</v>
      </c>
      <c r="R20" s="202">
        <v>8688</v>
      </c>
      <c r="S20" s="202">
        <v>8902</v>
      </c>
      <c r="T20" s="202">
        <v>9479</v>
      </c>
      <c r="U20" s="202">
        <v>9419</v>
      </c>
      <c r="V20" s="202">
        <v>9579</v>
      </c>
      <c r="W20" s="202">
        <v>9580</v>
      </c>
      <c r="X20" s="202">
        <v>9309</v>
      </c>
      <c r="Y20" s="202">
        <v>9446</v>
      </c>
      <c r="Z20" s="239">
        <v>15</v>
      </c>
    </row>
    <row r="21" spans="1:36" s="169" customFormat="1" ht="18" customHeight="1">
      <c r="A21" s="235">
        <v>16</v>
      </c>
      <c r="B21" s="233" t="s">
        <v>255</v>
      </c>
      <c r="C21" s="203">
        <v>109592</v>
      </c>
      <c r="D21" s="203">
        <v>115963</v>
      </c>
      <c r="E21" s="203">
        <v>124453</v>
      </c>
      <c r="F21" s="203">
        <v>124336</v>
      </c>
      <c r="G21" s="203">
        <v>122426</v>
      </c>
      <c r="H21" s="203">
        <v>121359</v>
      </c>
      <c r="I21" s="203">
        <v>119947</v>
      </c>
      <c r="J21" s="203">
        <v>122722</v>
      </c>
      <c r="K21" s="203">
        <v>126356</v>
      </c>
      <c r="L21" s="203">
        <v>130200</v>
      </c>
      <c r="M21" s="203">
        <v>127654</v>
      </c>
      <c r="N21" s="203">
        <v>127132</v>
      </c>
      <c r="O21" s="203">
        <v>128950</v>
      </c>
      <c r="P21" s="203">
        <v>127800</v>
      </c>
      <c r="Q21" s="203">
        <v>125732</v>
      </c>
      <c r="R21" s="203">
        <v>124169</v>
      </c>
      <c r="S21" s="203">
        <v>124027</v>
      </c>
      <c r="T21" s="203">
        <v>125188</v>
      </c>
      <c r="U21" s="203">
        <v>125146</v>
      </c>
      <c r="V21" s="203">
        <v>125227</v>
      </c>
      <c r="W21" s="203">
        <v>123954</v>
      </c>
      <c r="X21" s="203">
        <v>122043</v>
      </c>
      <c r="Y21" s="203">
        <v>124354</v>
      </c>
      <c r="Z21" s="242">
        <v>16</v>
      </c>
      <c r="AA21" s="203"/>
      <c r="AB21" s="203"/>
      <c r="AC21" s="203"/>
      <c r="AD21" s="203"/>
      <c r="AE21" s="203"/>
      <c r="AF21" s="153"/>
    </row>
    <row r="22" spans="1:36" s="147" customFormat="1" ht="7.5" customHeight="1">
      <c r="A22" s="198"/>
      <c r="B22" s="196"/>
    </row>
    <row r="23" spans="1:36" s="198" customFormat="1" ht="16.350000000000001" customHeight="1">
      <c r="A23" s="319" t="s">
        <v>349</v>
      </c>
      <c r="B23" s="319"/>
      <c r="C23" s="319"/>
      <c r="D23" s="319"/>
      <c r="E23" s="319"/>
      <c r="F23" s="319"/>
      <c r="G23" s="319"/>
      <c r="H23" s="319" t="s">
        <v>349</v>
      </c>
      <c r="I23" s="319"/>
      <c r="J23" s="319"/>
      <c r="K23" s="319"/>
      <c r="L23" s="319"/>
      <c r="M23" s="319"/>
      <c r="N23" s="319"/>
      <c r="O23" s="319"/>
      <c r="P23" s="319"/>
      <c r="Q23" s="319" t="s">
        <v>349</v>
      </c>
      <c r="R23" s="319"/>
      <c r="S23" s="319"/>
      <c r="T23" s="319"/>
      <c r="U23" s="319"/>
      <c r="V23" s="319"/>
      <c r="W23" s="319"/>
      <c r="X23" s="319"/>
      <c r="Y23" s="319"/>
      <c r="Z23" s="319"/>
      <c r="AA23" s="186"/>
      <c r="AB23" s="186"/>
      <c r="AC23" s="186"/>
      <c r="AD23" s="186"/>
      <c r="AE23" s="186"/>
      <c r="AF23" s="186"/>
      <c r="AG23" s="186"/>
      <c r="AH23" s="186"/>
      <c r="AI23" s="186"/>
      <c r="AJ23" s="186"/>
    </row>
    <row r="24" spans="1:36" ht="11.1" customHeight="1">
      <c r="A24" s="234">
        <v>17</v>
      </c>
      <c r="B24" s="232" t="s">
        <v>334</v>
      </c>
      <c r="C24" s="202">
        <v>238</v>
      </c>
      <c r="D24" s="202">
        <v>279</v>
      </c>
      <c r="E24" s="202">
        <v>347</v>
      </c>
      <c r="F24" s="202">
        <v>312</v>
      </c>
      <c r="G24" s="202">
        <v>319</v>
      </c>
      <c r="H24" s="202">
        <v>378</v>
      </c>
      <c r="I24" s="202">
        <v>404</v>
      </c>
      <c r="J24" s="202">
        <v>424</v>
      </c>
      <c r="K24" s="202">
        <v>538</v>
      </c>
      <c r="L24" s="202">
        <v>559</v>
      </c>
      <c r="M24" s="202">
        <v>575</v>
      </c>
      <c r="N24" s="202">
        <v>605</v>
      </c>
      <c r="O24" s="202">
        <v>583</v>
      </c>
      <c r="P24" s="202">
        <v>556</v>
      </c>
      <c r="Q24" s="202">
        <v>531</v>
      </c>
      <c r="R24" s="202">
        <v>511</v>
      </c>
      <c r="S24" s="202">
        <v>515</v>
      </c>
      <c r="T24" s="202">
        <v>605</v>
      </c>
      <c r="U24" s="202">
        <v>648</v>
      </c>
      <c r="V24" s="202">
        <v>642</v>
      </c>
      <c r="W24" s="202">
        <v>617</v>
      </c>
      <c r="X24" s="202">
        <v>712</v>
      </c>
      <c r="Y24" s="202">
        <v>752</v>
      </c>
      <c r="Z24" s="239">
        <v>17</v>
      </c>
    </row>
    <row r="25" spans="1:36" ht="11.1" customHeight="1">
      <c r="A25" s="234">
        <v>18</v>
      </c>
      <c r="B25" s="232" t="s">
        <v>335</v>
      </c>
      <c r="C25" s="202">
        <v>368</v>
      </c>
      <c r="D25" s="202">
        <v>419</v>
      </c>
      <c r="E25" s="202">
        <v>431</v>
      </c>
      <c r="F25" s="202">
        <v>444</v>
      </c>
      <c r="G25" s="202">
        <v>438</v>
      </c>
      <c r="H25" s="202">
        <v>424</v>
      </c>
      <c r="I25" s="202">
        <v>439</v>
      </c>
      <c r="J25" s="202">
        <v>532</v>
      </c>
      <c r="K25" s="202">
        <v>584</v>
      </c>
      <c r="L25" s="202">
        <v>617</v>
      </c>
      <c r="M25" s="202">
        <v>658</v>
      </c>
      <c r="N25" s="202">
        <v>640</v>
      </c>
      <c r="O25" s="202">
        <v>684</v>
      </c>
      <c r="P25" s="202">
        <v>672</v>
      </c>
      <c r="Q25" s="202">
        <v>629</v>
      </c>
      <c r="R25" s="202">
        <v>677</v>
      </c>
      <c r="S25" s="202">
        <v>673</v>
      </c>
      <c r="T25" s="202">
        <v>716</v>
      </c>
      <c r="U25" s="202">
        <v>725</v>
      </c>
      <c r="V25" s="202">
        <v>762</v>
      </c>
      <c r="W25" s="202">
        <v>765</v>
      </c>
      <c r="X25" s="202">
        <v>728</v>
      </c>
      <c r="Y25" s="202">
        <v>835</v>
      </c>
      <c r="Z25" s="239">
        <v>18</v>
      </c>
    </row>
    <row r="26" spans="1:36" ht="11.1" customHeight="1">
      <c r="A26" s="234">
        <v>19</v>
      </c>
      <c r="B26" s="232" t="s">
        <v>336</v>
      </c>
      <c r="C26" s="202">
        <v>7115</v>
      </c>
      <c r="D26" s="202">
        <v>7477</v>
      </c>
      <c r="E26" s="202">
        <v>7774</v>
      </c>
      <c r="F26" s="202">
        <v>7986</v>
      </c>
      <c r="G26" s="202">
        <v>7953</v>
      </c>
      <c r="H26" s="202">
        <v>7947</v>
      </c>
      <c r="I26" s="202">
        <v>7813</v>
      </c>
      <c r="J26" s="202">
        <v>8004</v>
      </c>
      <c r="K26" s="202">
        <v>8272</v>
      </c>
      <c r="L26" s="202">
        <v>8448</v>
      </c>
      <c r="M26" s="202">
        <v>8045</v>
      </c>
      <c r="N26" s="202">
        <v>8092</v>
      </c>
      <c r="O26" s="202">
        <v>8169</v>
      </c>
      <c r="P26" s="202">
        <v>8250</v>
      </c>
      <c r="Q26" s="202">
        <v>8141</v>
      </c>
      <c r="R26" s="202">
        <v>7988</v>
      </c>
      <c r="S26" s="202">
        <v>8021</v>
      </c>
      <c r="T26" s="202">
        <v>8066</v>
      </c>
      <c r="U26" s="202">
        <v>8106</v>
      </c>
      <c r="V26" s="202">
        <v>8026</v>
      </c>
      <c r="W26" s="202">
        <v>8019</v>
      </c>
      <c r="X26" s="202">
        <v>7830</v>
      </c>
      <c r="Y26" s="202">
        <v>8066</v>
      </c>
      <c r="Z26" s="239">
        <v>19</v>
      </c>
    </row>
    <row r="27" spans="1:36" ht="11.1" customHeight="1">
      <c r="A27" s="234">
        <v>20</v>
      </c>
      <c r="B27" s="232" t="s">
        <v>337</v>
      </c>
      <c r="C27" s="202">
        <v>158</v>
      </c>
      <c r="D27" s="202">
        <v>142</v>
      </c>
      <c r="E27" s="202">
        <v>138</v>
      </c>
      <c r="F27" s="202">
        <v>137</v>
      </c>
      <c r="G27" s="202">
        <v>153</v>
      </c>
      <c r="H27" s="202">
        <v>166</v>
      </c>
      <c r="I27" s="202">
        <v>167</v>
      </c>
      <c r="J27" s="202">
        <v>190</v>
      </c>
      <c r="K27" s="202">
        <v>197</v>
      </c>
      <c r="L27" s="202">
        <v>208</v>
      </c>
      <c r="M27" s="202">
        <v>198</v>
      </c>
      <c r="N27" s="202">
        <v>223</v>
      </c>
      <c r="O27" s="202">
        <v>224</v>
      </c>
      <c r="P27" s="202">
        <v>230</v>
      </c>
      <c r="Q27" s="202">
        <v>250</v>
      </c>
      <c r="R27" s="202">
        <v>235</v>
      </c>
      <c r="S27" s="202">
        <v>233</v>
      </c>
      <c r="T27" s="202">
        <v>243</v>
      </c>
      <c r="U27" s="202">
        <v>230</v>
      </c>
      <c r="V27" s="202">
        <v>231</v>
      </c>
      <c r="W27" s="202">
        <v>211</v>
      </c>
      <c r="X27" s="202">
        <v>204</v>
      </c>
      <c r="Y27" s="202">
        <v>200</v>
      </c>
      <c r="Z27" s="239">
        <v>20</v>
      </c>
    </row>
    <row r="28" spans="1:36" ht="11.1" customHeight="1">
      <c r="A28" s="234">
        <v>21</v>
      </c>
      <c r="B28" s="232" t="s">
        <v>338</v>
      </c>
      <c r="C28" s="202">
        <v>4686</v>
      </c>
      <c r="D28" s="202">
        <v>5152</v>
      </c>
      <c r="E28" s="202">
        <v>5530</v>
      </c>
      <c r="F28" s="202">
        <v>5355</v>
      </c>
      <c r="G28" s="202">
        <v>5123</v>
      </c>
      <c r="H28" s="202">
        <v>5209</v>
      </c>
      <c r="I28" s="202">
        <v>5232</v>
      </c>
      <c r="J28" s="202">
        <v>5436</v>
      </c>
      <c r="K28" s="202">
        <v>5746</v>
      </c>
      <c r="L28" s="202">
        <v>5983</v>
      </c>
      <c r="M28" s="202">
        <v>5797</v>
      </c>
      <c r="N28" s="202">
        <v>5661</v>
      </c>
      <c r="O28" s="202">
        <v>5849</v>
      </c>
      <c r="P28" s="202">
        <v>5802</v>
      </c>
      <c r="Q28" s="202">
        <v>5767</v>
      </c>
      <c r="R28" s="202">
        <v>5687</v>
      </c>
      <c r="S28" s="202">
        <v>5671</v>
      </c>
      <c r="T28" s="202">
        <v>5691</v>
      </c>
      <c r="U28" s="202">
        <v>6041</v>
      </c>
      <c r="V28" s="202">
        <v>5739</v>
      </c>
      <c r="W28" s="202">
        <v>5782</v>
      </c>
      <c r="X28" s="202">
        <v>5393</v>
      </c>
      <c r="Y28" s="202">
        <v>5603</v>
      </c>
      <c r="Z28" s="239">
        <v>21</v>
      </c>
    </row>
    <row r="29" spans="1:36" ht="11.1" customHeight="1">
      <c r="A29" s="234">
        <v>22</v>
      </c>
      <c r="B29" s="232" t="s">
        <v>339</v>
      </c>
      <c r="C29" s="202">
        <v>15592</v>
      </c>
      <c r="D29" s="202">
        <v>16283</v>
      </c>
      <c r="E29" s="202">
        <v>17770</v>
      </c>
      <c r="F29" s="202">
        <v>18195</v>
      </c>
      <c r="G29" s="202">
        <v>17867</v>
      </c>
      <c r="H29" s="202">
        <v>17777</v>
      </c>
      <c r="I29" s="202">
        <v>17208</v>
      </c>
      <c r="J29" s="202">
        <v>17641</v>
      </c>
      <c r="K29" s="202">
        <v>17718</v>
      </c>
      <c r="L29" s="202">
        <v>17759</v>
      </c>
      <c r="M29" s="202">
        <v>17209</v>
      </c>
      <c r="N29" s="202">
        <v>17260</v>
      </c>
      <c r="O29" s="202">
        <v>17394</v>
      </c>
      <c r="P29" s="202">
        <v>17147</v>
      </c>
      <c r="Q29" s="202">
        <v>16841</v>
      </c>
      <c r="R29" s="202">
        <v>16373</v>
      </c>
      <c r="S29" s="202">
        <v>15801</v>
      </c>
      <c r="T29" s="202">
        <v>15412</v>
      </c>
      <c r="U29" s="202">
        <v>15062</v>
      </c>
      <c r="V29" s="202">
        <v>14802</v>
      </c>
      <c r="W29" s="202">
        <v>14005</v>
      </c>
      <c r="X29" s="202">
        <v>14043</v>
      </c>
      <c r="Y29" s="202">
        <v>13771</v>
      </c>
      <c r="Z29" s="239">
        <v>22</v>
      </c>
    </row>
    <row r="30" spans="1:36" ht="11.1" customHeight="1">
      <c r="A30" s="234">
        <v>23</v>
      </c>
      <c r="B30" s="232" t="s">
        <v>340</v>
      </c>
      <c r="C30" s="202">
        <v>1268</v>
      </c>
      <c r="D30" s="202">
        <v>1384</v>
      </c>
      <c r="E30" s="202">
        <v>1505</v>
      </c>
      <c r="F30" s="202">
        <v>1514</v>
      </c>
      <c r="G30" s="202">
        <v>1407</v>
      </c>
      <c r="H30" s="202">
        <v>1402</v>
      </c>
      <c r="I30" s="202">
        <v>1361</v>
      </c>
      <c r="J30" s="202">
        <v>1438</v>
      </c>
      <c r="K30" s="202">
        <v>1527</v>
      </c>
      <c r="L30" s="202">
        <v>1530</v>
      </c>
      <c r="M30" s="202">
        <v>1508</v>
      </c>
      <c r="N30" s="202">
        <v>1411</v>
      </c>
      <c r="O30" s="202">
        <v>1419</v>
      </c>
      <c r="P30" s="202">
        <v>1386</v>
      </c>
      <c r="Q30" s="202">
        <v>1374</v>
      </c>
      <c r="R30" s="202">
        <v>1335</v>
      </c>
      <c r="S30" s="202">
        <v>1347</v>
      </c>
      <c r="T30" s="202">
        <v>1270</v>
      </c>
      <c r="U30" s="202">
        <v>1281</v>
      </c>
      <c r="V30" s="202">
        <v>1236</v>
      </c>
      <c r="W30" s="202">
        <v>1392</v>
      </c>
      <c r="X30" s="202">
        <v>1336</v>
      </c>
      <c r="Y30" s="202">
        <v>1246</v>
      </c>
      <c r="Z30" s="239">
        <v>23</v>
      </c>
    </row>
    <row r="31" spans="1:36" ht="11.1" customHeight="1">
      <c r="A31" s="234">
        <v>24</v>
      </c>
      <c r="B31" s="232" t="s">
        <v>341</v>
      </c>
      <c r="C31" s="202">
        <v>3534</v>
      </c>
      <c r="D31" s="202">
        <v>4209</v>
      </c>
      <c r="E31" s="202">
        <v>5454</v>
      </c>
      <c r="F31" s="202">
        <v>5377</v>
      </c>
      <c r="G31" s="202">
        <v>5244</v>
      </c>
      <c r="H31" s="202">
        <v>5247</v>
      </c>
      <c r="I31" s="202">
        <v>5371</v>
      </c>
      <c r="J31" s="202">
        <v>5586</v>
      </c>
      <c r="K31" s="202">
        <v>5878</v>
      </c>
      <c r="L31" s="202">
        <v>6271</v>
      </c>
      <c r="M31" s="202">
        <v>5992</v>
      </c>
      <c r="N31" s="202">
        <v>5898</v>
      </c>
      <c r="O31" s="202">
        <v>5700</v>
      </c>
      <c r="P31" s="202">
        <v>5779</v>
      </c>
      <c r="Q31" s="202">
        <v>5576</v>
      </c>
      <c r="R31" s="202">
        <v>5471</v>
      </c>
      <c r="S31" s="202">
        <v>5475</v>
      </c>
      <c r="T31" s="202">
        <v>5387</v>
      </c>
      <c r="U31" s="202">
        <v>5275</v>
      </c>
      <c r="V31" s="202">
        <v>5081</v>
      </c>
      <c r="W31" s="202">
        <v>4967</v>
      </c>
      <c r="X31" s="202">
        <v>4799</v>
      </c>
      <c r="Y31" s="202">
        <v>4878</v>
      </c>
      <c r="Z31" s="239">
        <v>24</v>
      </c>
    </row>
    <row r="32" spans="1:36" ht="11.1" customHeight="1">
      <c r="A32" s="234">
        <v>25</v>
      </c>
      <c r="B32" s="232" t="s">
        <v>342</v>
      </c>
      <c r="C32" s="202">
        <v>21758</v>
      </c>
      <c r="D32" s="202">
        <v>23099</v>
      </c>
      <c r="E32" s="202">
        <v>25376</v>
      </c>
      <c r="F32" s="202">
        <v>24667</v>
      </c>
      <c r="G32" s="202">
        <v>23850</v>
      </c>
      <c r="H32" s="202">
        <v>23188</v>
      </c>
      <c r="I32" s="202">
        <v>22763</v>
      </c>
      <c r="J32" s="202">
        <v>23245</v>
      </c>
      <c r="K32" s="202">
        <v>24147</v>
      </c>
      <c r="L32" s="202">
        <v>24967</v>
      </c>
      <c r="M32" s="202">
        <v>24097</v>
      </c>
      <c r="N32" s="202">
        <v>23412</v>
      </c>
      <c r="O32" s="202">
        <v>24052</v>
      </c>
      <c r="P32" s="202">
        <v>23929</v>
      </c>
      <c r="Q32" s="202">
        <v>23392</v>
      </c>
      <c r="R32" s="202">
        <v>23015</v>
      </c>
      <c r="S32" s="202">
        <v>22750</v>
      </c>
      <c r="T32" s="202">
        <v>22825</v>
      </c>
      <c r="U32" s="202">
        <v>22674</v>
      </c>
      <c r="V32" s="202">
        <v>22455</v>
      </c>
      <c r="W32" s="202">
        <v>22335</v>
      </c>
      <c r="X32" s="202">
        <v>21769</v>
      </c>
      <c r="Y32" s="202">
        <v>21773</v>
      </c>
      <c r="Z32" s="239">
        <v>25</v>
      </c>
    </row>
    <row r="33" spans="1:36" ht="11.1" customHeight="1">
      <c r="A33" s="234">
        <v>26</v>
      </c>
      <c r="B33" s="232" t="s">
        <v>343</v>
      </c>
      <c r="C33" s="202">
        <v>208</v>
      </c>
      <c r="D33" s="202">
        <v>234</v>
      </c>
      <c r="E33" s="202">
        <v>225</v>
      </c>
      <c r="F33" s="202">
        <v>247</v>
      </c>
      <c r="G33" s="202">
        <v>213</v>
      </c>
      <c r="H33" s="202">
        <v>218</v>
      </c>
      <c r="I33" s="202">
        <v>224</v>
      </c>
      <c r="J33" s="202">
        <v>248</v>
      </c>
      <c r="K33" s="202">
        <v>241</v>
      </c>
      <c r="L33" s="202">
        <v>277</v>
      </c>
      <c r="M33" s="202">
        <v>279</v>
      </c>
      <c r="N33" s="202">
        <v>252</v>
      </c>
      <c r="O33" s="202">
        <v>256</v>
      </c>
      <c r="P33" s="202">
        <v>240</v>
      </c>
      <c r="Q33" s="202">
        <v>253</v>
      </c>
      <c r="R33" s="202">
        <v>266</v>
      </c>
      <c r="S33" s="202">
        <v>238</v>
      </c>
      <c r="T33" s="202">
        <v>255</v>
      </c>
      <c r="U33" s="202">
        <v>228</v>
      </c>
      <c r="V33" s="202">
        <v>229</v>
      </c>
      <c r="W33" s="202">
        <v>235</v>
      </c>
      <c r="X33" s="202">
        <v>212</v>
      </c>
      <c r="Y33" s="202">
        <v>233</v>
      </c>
      <c r="Z33" s="239">
        <v>26</v>
      </c>
    </row>
    <row r="34" spans="1:36" ht="11.1" customHeight="1">
      <c r="A34" s="234">
        <v>27</v>
      </c>
      <c r="B34" s="232" t="s">
        <v>344</v>
      </c>
      <c r="C34" s="202">
        <v>1621</v>
      </c>
      <c r="D34" s="202">
        <v>1560</v>
      </c>
      <c r="E34" s="202">
        <v>1544</v>
      </c>
      <c r="F34" s="202">
        <v>1568</v>
      </c>
      <c r="G34" s="202">
        <v>1535</v>
      </c>
      <c r="H34" s="202">
        <v>1495</v>
      </c>
      <c r="I34" s="202">
        <v>1543</v>
      </c>
      <c r="J34" s="202">
        <v>1549</v>
      </c>
      <c r="K34" s="202">
        <v>1559</v>
      </c>
      <c r="L34" s="202">
        <v>1724</v>
      </c>
      <c r="M34" s="202">
        <v>1688</v>
      </c>
      <c r="N34" s="202">
        <v>1750</v>
      </c>
      <c r="O34" s="202">
        <v>1664</v>
      </c>
      <c r="P34" s="202">
        <v>1681</v>
      </c>
      <c r="Q34" s="202">
        <v>1651</v>
      </c>
      <c r="R34" s="202">
        <v>1725</v>
      </c>
      <c r="S34" s="202">
        <v>1748</v>
      </c>
      <c r="T34" s="202">
        <v>1820</v>
      </c>
      <c r="U34" s="202">
        <v>1852</v>
      </c>
      <c r="V34" s="202">
        <v>2039</v>
      </c>
      <c r="W34" s="202">
        <v>2111</v>
      </c>
      <c r="X34" s="202">
        <v>2159</v>
      </c>
      <c r="Y34" s="202">
        <v>2307</v>
      </c>
      <c r="Z34" s="239">
        <v>27</v>
      </c>
    </row>
    <row r="35" spans="1:36" ht="11.1" customHeight="1">
      <c r="A35" s="234">
        <v>28</v>
      </c>
      <c r="B35" s="232" t="s">
        <v>345</v>
      </c>
      <c r="C35" s="202">
        <v>1055</v>
      </c>
      <c r="D35" s="202">
        <v>1047</v>
      </c>
      <c r="E35" s="202">
        <v>1250</v>
      </c>
      <c r="F35" s="202">
        <v>1174</v>
      </c>
      <c r="G35" s="202">
        <v>1108</v>
      </c>
      <c r="H35" s="202">
        <v>1076</v>
      </c>
      <c r="I35" s="202">
        <v>1074</v>
      </c>
      <c r="J35" s="202">
        <v>1125</v>
      </c>
      <c r="K35" s="202">
        <v>1172</v>
      </c>
      <c r="L35" s="202">
        <v>1219</v>
      </c>
      <c r="M35" s="202">
        <v>1145</v>
      </c>
      <c r="N35" s="202">
        <v>1297</v>
      </c>
      <c r="O35" s="202">
        <v>1275</v>
      </c>
      <c r="P35" s="202">
        <v>1061</v>
      </c>
      <c r="Q35" s="202">
        <v>1090</v>
      </c>
      <c r="R35" s="202">
        <v>1092</v>
      </c>
      <c r="S35" s="202">
        <v>1097</v>
      </c>
      <c r="T35" s="202">
        <v>1141</v>
      </c>
      <c r="U35" s="202">
        <v>1162</v>
      </c>
      <c r="V35" s="202">
        <v>1181</v>
      </c>
      <c r="W35" s="202">
        <v>1143</v>
      </c>
      <c r="X35" s="202">
        <v>1081</v>
      </c>
      <c r="Y35" s="202">
        <v>1218</v>
      </c>
      <c r="Z35" s="239">
        <v>28</v>
      </c>
    </row>
    <row r="36" spans="1:36" ht="11.1" customHeight="1">
      <c r="A36" s="234">
        <v>29</v>
      </c>
      <c r="B36" s="232" t="s">
        <v>346</v>
      </c>
      <c r="C36" s="202">
        <v>445</v>
      </c>
      <c r="D36" s="202">
        <v>443</v>
      </c>
      <c r="E36" s="202">
        <v>409</v>
      </c>
      <c r="F36" s="202">
        <v>407</v>
      </c>
      <c r="G36" s="202">
        <v>414</v>
      </c>
      <c r="H36" s="202">
        <v>533</v>
      </c>
      <c r="I36" s="202">
        <v>521</v>
      </c>
      <c r="J36" s="202">
        <v>528</v>
      </c>
      <c r="K36" s="202">
        <v>547</v>
      </c>
      <c r="L36" s="202">
        <v>445</v>
      </c>
      <c r="M36" s="202">
        <v>415</v>
      </c>
      <c r="N36" s="202">
        <v>424</v>
      </c>
      <c r="O36" s="202">
        <v>415</v>
      </c>
      <c r="P36" s="202">
        <v>390</v>
      </c>
      <c r="Q36" s="202">
        <v>379</v>
      </c>
      <c r="R36" s="202">
        <v>380</v>
      </c>
      <c r="S36" s="202">
        <v>376</v>
      </c>
      <c r="T36" s="202">
        <v>418</v>
      </c>
      <c r="U36" s="202">
        <v>388</v>
      </c>
      <c r="V36" s="202">
        <v>395</v>
      </c>
      <c r="W36" s="202">
        <v>370</v>
      </c>
      <c r="X36" s="202">
        <v>382</v>
      </c>
      <c r="Y36" s="202">
        <v>420</v>
      </c>
      <c r="Z36" s="239">
        <v>29</v>
      </c>
    </row>
    <row r="37" spans="1:36" ht="11.1" customHeight="1">
      <c r="A37" s="234">
        <v>30</v>
      </c>
      <c r="B37" s="232" t="s">
        <v>347</v>
      </c>
      <c r="C37" s="202">
        <v>12002</v>
      </c>
      <c r="D37" s="202">
        <v>12148</v>
      </c>
      <c r="E37" s="202">
        <v>12050</v>
      </c>
      <c r="F37" s="202">
        <v>11604</v>
      </c>
      <c r="G37" s="202">
        <v>11562</v>
      </c>
      <c r="H37" s="202">
        <v>11373</v>
      </c>
      <c r="I37" s="202">
        <v>11415</v>
      </c>
      <c r="J37" s="202">
        <v>11686</v>
      </c>
      <c r="K37" s="202">
        <v>12184</v>
      </c>
      <c r="L37" s="202">
        <v>12444</v>
      </c>
      <c r="M37" s="202">
        <v>12033</v>
      </c>
      <c r="N37" s="202">
        <v>12245</v>
      </c>
      <c r="O37" s="202">
        <v>12649</v>
      </c>
      <c r="P37" s="202">
        <v>12467</v>
      </c>
      <c r="Q37" s="202">
        <v>12336</v>
      </c>
      <c r="R37" s="202">
        <v>12473</v>
      </c>
      <c r="S37" s="202">
        <v>12762</v>
      </c>
      <c r="T37" s="202">
        <v>13030</v>
      </c>
      <c r="U37" s="202">
        <v>13177</v>
      </c>
      <c r="V37" s="202">
        <v>13330</v>
      </c>
      <c r="W37" s="202">
        <v>13355</v>
      </c>
      <c r="X37" s="202">
        <v>13327</v>
      </c>
      <c r="Y37" s="202">
        <v>13654</v>
      </c>
      <c r="Z37" s="239">
        <v>30</v>
      </c>
    </row>
    <row r="38" spans="1:36" ht="11.1" customHeight="1">
      <c r="A38" s="234">
        <v>31</v>
      </c>
      <c r="B38" s="232" t="s">
        <v>348</v>
      </c>
      <c r="C38" s="202">
        <v>5840</v>
      </c>
      <c r="D38" s="202">
        <v>5613</v>
      </c>
      <c r="E38" s="202">
        <v>5247</v>
      </c>
      <c r="F38" s="202">
        <v>5254</v>
      </c>
      <c r="G38" s="202">
        <v>5209</v>
      </c>
      <c r="H38" s="202">
        <v>5344</v>
      </c>
      <c r="I38" s="202">
        <v>5332</v>
      </c>
      <c r="J38" s="202">
        <v>5440</v>
      </c>
      <c r="K38" s="202">
        <v>5557</v>
      </c>
      <c r="L38" s="202">
        <v>5801</v>
      </c>
      <c r="M38" s="202">
        <v>5926</v>
      </c>
      <c r="N38" s="202">
        <v>5955</v>
      </c>
      <c r="O38" s="202">
        <v>6037</v>
      </c>
      <c r="P38" s="202">
        <v>5658</v>
      </c>
      <c r="Q38" s="202">
        <v>5507</v>
      </c>
      <c r="R38" s="202">
        <v>5372</v>
      </c>
      <c r="S38" s="202">
        <v>5426</v>
      </c>
      <c r="T38" s="202">
        <v>5753</v>
      </c>
      <c r="U38" s="202">
        <v>5726</v>
      </c>
      <c r="V38" s="202">
        <v>5897</v>
      </c>
      <c r="W38" s="202">
        <v>5848</v>
      </c>
      <c r="X38" s="202">
        <v>5640</v>
      </c>
      <c r="Y38" s="202">
        <v>5713</v>
      </c>
      <c r="Z38" s="239">
        <v>31</v>
      </c>
    </row>
    <row r="39" spans="1:36" s="169" customFormat="1" ht="18" customHeight="1">
      <c r="A39" s="235">
        <v>32</v>
      </c>
      <c r="B39" s="233" t="s">
        <v>624</v>
      </c>
      <c r="C39" s="203">
        <v>75888</v>
      </c>
      <c r="D39" s="203">
        <v>79489</v>
      </c>
      <c r="E39" s="203">
        <v>85050</v>
      </c>
      <c r="F39" s="203">
        <v>84241</v>
      </c>
      <c r="G39" s="203">
        <v>82395</v>
      </c>
      <c r="H39" s="203">
        <v>81777</v>
      </c>
      <c r="I39" s="203">
        <v>80867</v>
      </c>
      <c r="J39" s="203">
        <v>83072</v>
      </c>
      <c r="K39" s="203">
        <v>85867</v>
      </c>
      <c r="L39" s="203">
        <v>88252</v>
      </c>
      <c r="M39" s="203">
        <v>85565</v>
      </c>
      <c r="N39" s="203">
        <v>85125</v>
      </c>
      <c r="O39" s="203">
        <v>86370</v>
      </c>
      <c r="P39" s="203">
        <v>85248</v>
      </c>
      <c r="Q39" s="203">
        <v>83717</v>
      </c>
      <c r="R39" s="203">
        <v>82600</v>
      </c>
      <c r="S39" s="203">
        <v>82133</v>
      </c>
      <c r="T39" s="203">
        <v>82632</v>
      </c>
      <c r="U39" s="203">
        <v>82575</v>
      </c>
      <c r="V39" s="203">
        <v>82045</v>
      </c>
      <c r="W39" s="203">
        <v>81155</v>
      </c>
      <c r="X39" s="203">
        <v>79615</v>
      </c>
      <c r="Y39" s="203">
        <v>80669</v>
      </c>
      <c r="Z39" s="242">
        <v>32</v>
      </c>
      <c r="AA39" s="203"/>
      <c r="AB39" s="203"/>
      <c r="AC39" s="203"/>
      <c r="AD39" s="203"/>
      <c r="AE39" s="203"/>
      <c r="AF39" s="153"/>
    </row>
    <row r="40" spans="1:36" s="147" customFormat="1" ht="7.5" customHeight="1">
      <c r="A40" s="198"/>
      <c r="B40" s="196"/>
    </row>
    <row r="41" spans="1:36" s="198" customFormat="1" ht="16.350000000000001" customHeight="1">
      <c r="A41" s="319" t="s">
        <v>350</v>
      </c>
      <c r="B41" s="319"/>
      <c r="C41" s="319"/>
      <c r="D41" s="319"/>
      <c r="E41" s="319"/>
      <c r="F41" s="319"/>
      <c r="G41" s="319"/>
      <c r="H41" s="319"/>
      <c r="I41" s="319"/>
      <c r="J41" s="319"/>
      <c r="K41" s="319"/>
      <c r="L41" s="319"/>
      <c r="M41" s="319"/>
      <c r="N41" s="319"/>
      <c r="O41" s="319"/>
      <c r="P41" s="319"/>
      <c r="Q41" s="319" t="s">
        <v>350</v>
      </c>
      <c r="R41" s="319"/>
      <c r="S41" s="319"/>
      <c r="T41" s="319"/>
      <c r="U41" s="319"/>
      <c r="V41" s="319"/>
      <c r="W41" s="319"/>
      <c r="X41" s="319"/>
      <c r="Y41" s="319"/>
      <c r="Z41" s="319"/>
      <c r="AA41" s="186"/>
      <c r="AB41" s="186"/>
      <c r="AC41" s="186"/>
      <c r="AD41" s="186"/>
      <c r="AE41" s="186"/>
      <c r="AF41" s="186"/>
      <c r="AG41" s="186"/>
      <c r="AH41" s="186"/>
      <c r="AI41" s="186"/>
      <c r="AJ41" s="186"/>
    </row>
    <row r="42" spans="1:36" ht="11.1" customHeight="1">
      <c r="A42" s="234">
        <v>33</v>
      </c>
      <c r="B42" s="232" t="s">
        <v>334</v>
      </c>
      <c r="C42" s="202">
        <v>86</v>
      </c>
      <c r="D42" s="202">
        <v>113</v>
      </c>
      <c r="E42" s="202">
        <v>165</v>
      </c>
      <c r="F42" s="202">
        <v>162</v>
      </c>
      <c r="G42" s="202">
        <v>184</v>
      </c>
      <c r="H42" s="202">
        <v>171</v>
      </c>
      <c r="I42" s="202">
        <v>156</v>
      </c>
      <c r="J42" s="202">
        <v>175</v>
      </c>
      <c r="K42" s="202">
        <v>179</v>
      </c>
      <c r="L42" s="202">
        <v>208</v>
      </c>
      <c r="M42" s="202">
        <v>225</v>
      </c>
      <c r="N42" s="202">
        <v>204</v>
      </c>
      <c r="O42" s="202">
        <v>222</v>
      </c>
      <c r="P42" s="202">
        <v>208</v>
      </c>
      <c r="Q42" s="202">
        <v>213</v>
      </c>
      <c r="R42" s="202">
        <v>213</v>
      </c>
      <c r="S42" s="202">
        <v>166</v>
      </c>
      <c r="T42" s="202">
        <v>185</v>
      </c>
      <c r="U42" s="202">
        <v>184</v>
      </c>
      <c r="V42" s="202">
        <v>203</v>
      </c>
      <c r="W42" s="202">
        <v>186</v>
      </c>
      <c r="X42" s="202">
        <v>228</v>
      </c>
      <c r="Y42" s="202">
        <v>275</v>
      </c>
      <c r="Z42" s="239">
        <v>33</v>
      </c>
    </row>
    <row r="43" spans="1:36" ht="11.1" customHeight="1">
      <c r="A43" s="234">
        <v>34</v>
      </c>
      <c r="B43" s="232" t="s">
        <v>335</v>
      </c>
      <c r="C43" s="202">
        <v>115</v>
      </c>
      <c r="D43" s="202">
        <v>149</v>
      </c>
      <c r="E43" s="202">
        <v>173</v>
      </c>
      <c r="F43" s="202">
        <v>188</v>
      </c>
      <c r="G43" s="202">
        <v>206</v>
      </c>
      <c r="H43" s="202">
        <v>214</v>
      </c>
      <c r="I43" s="202">
        <v>200</v>
      </c>
      <c r="J43" s="202">
        <v>209</v>
      </c>
      <c r="K43" s="202">
        <v>243</v>
      </c>
      <c r="L43" s="202">
        <v>242</v>
      </c>
      <c r="M43" s="202">
        <v>291</v>
      </c>
      <c r="N43" s="202">
        <v>275</v>
      </c>
      <c r="O43" s="202">
        <v>276</v>
      </c>
      <c r="P43" s="202">
        <v>283</v>
      </c>
      <c r="Q43" s="202">
        <v>292</v>
      </c>
      <c r="R43" s="202">
        <v>317</v>
      </c>
      <c r="S43" s="202">
        <v>285</v>
      </c>
      <c r="T43" s="202">
        <v>333</v>
      </c>
      <c r="U43" s="202">
        <v>323</v>
      </c>
      <c r="V43" s="202">
        <v>361</v>
      </c>
      <c r="W43" s="202">
        <v>359</v>
      </c>
      <c r="X43" s="202">
        <v>366</v>
      </c>
      <c r="Y43" s="202">
        <v>425</v>
      </c>
      <c r="Z43" s="239">
        <v>34</v>
      </c>
    </row>
    <row r="44" spans="1:36" ht="11.1" customHeight="1">
      <c r="A44" s="234">
        <v>35</v>
      </c>
      <c r="B44" s="232" t="s">
        <v>336</v>
      </c>
      <c r="C44" s="202">
        <v>4342</v>
      </c>
      <c r="D44" s="202">
        <v>4667</v>
      </c>
      <c r="E44" s="202">
        <v>4941</v>
      </c>
      <c r="F44" s="202">
        <v>5276</v>
      </c>
      <c r="G44" s="202">
        <v>5432</v>
      </c>
      <c r="H44" s="202">
        <v>5460</v>
      </c>
      <c r="I44" s="202">
        <v>5532</v>
      </c>
      <c r="J44" s="202">
        <v>5555</v>
      </c>
      <c r="K44" s="202">
        <v>5569</v>
      </c>
      <c r="L44" s="202">
        <v>5746</v>
      </c>
      <c r="M44" s="202">
        <v>5728</v>
      </c>
      <c r="N44" s="202">
        <v>5814</v>
      </c>
      <c r="O44" s="202">
        <v>5851</v>
      </c>
      <c r="P44" s="202">
        <v>5825</v>
      </c>
      <c r="Q44" s="202">
        <v>5619</v>
      </c>
      <c r="R44" s="202">
        <v>5576</v>
      </c>
      <c r="S44" s="202">
        <v>5648</v>
      </c>
      <c r="T44" s="202">
        <v>5735</v>
      </c>
      <c r="U44" s="202">
        <v>5721</v>
      </c>
      <c r="V44" s="202">
        <v>5722</v>
      </c>
      <c r="W44" s="202">
        <v>5737</v>
      </c>
      <c r="X44" s="202">
        <v>5637</v>
      </c>
      <c r="Y44" s="202">
        <v>5758</v>
      </c>
      <c r="Z44" s="239">
        <v>35</v>
      </c>
    </row>
    <row r="45" spans="1:36" ht="11.1" customHeight="1">
      <c r="A45" s="234">
        <v>36</v>
      </c>
      <c r="B45" s="232" t="s">
        <v>337</v>
      </c>
      <c r="C45" s="202">
        <v>31</v>
      </c>
      <c r="D45" s="202">
        <v>20</v>
      </c>
      <c r="E45" s="202">
        <v>39</v>
      </c>
      <c r="F45" s="202">
        <v>34</v>
      </c>
      <c r="G45" s="202">
        <v>33</v>
      </c>
      <c r="H45" s="202">
        <v>37</v>
      </c>
      <c r="I45" s="202">
        <v>36</v>
      </c>
      <c r="J45" s="202">
        <v>38</v>
      </c>
      <c r="K45" s="202">
        <v>41</v>
      </c>
      <c r="L45" s="202">
        <v>53</v>
      </c>
      <c r="M45" s="202">
        <v>51</v>
      </c>
      <c r="N45" s="202">
        <v>43</v>
      </c>
      <c r="O45" s="202">
        <v>36</v>
      </c>
      <c r="P45" s="202">
        <v>37</v>
      </c>
      <c r="Q45" s="202">
        <v>33</v>
      </c>
      <c r="R45" s="202">
        <v>49</v>
      </c>
      <c r="S45" s="202">
        <v>64</v>
      </c>
      <c r="T45" s="202">
        <v>63</v>
      </c>
      <c r="U45" s="202">
        <v>73</v>
      </c>
      <c r="V45" s="202">
        <v>76</v>
      </c>
      <c r="W45" s="202">
        <v>67</v>
      </c>
      <c r="X45" s="202">
        <v>62</v>
      </c>
      <c r="Y45" s="202">
        <v>72</v>
      </c>
      <c r="Z45" s="239">
        <v>36</v>
      </c>
    </row>
    <row r="46" spans="1:36" ht="11.1" customHeight="1">
      <c r="A46" s="234">
        <v>37</v>
      </c>
      <c r="B46" s="232" t="s">
        <v>338</v>
      </c>
      <c r="C46" s="202">
        <v>1210</v>
      </c>
      <c r="D46" s="202">
        <v>1262</v>
      </c>
      <c r="E46" s="202">
        <v>1379</v>
      </c>
      <c r="F46" s="202">
        <v>1393</v>
      </c>
      <c r="G46" s="202">
        <v>1414</v>
      </c>
      <c r="H46" s="202">
        <v>1442</v>
      </c>
      <c r="I46" s="202">
        <v>1399</v>
      </c>
      <c r="J46" s="202">
        <v>1456</v>
      </c>
      <c r="K46" s="202">
        <v>1487</v>
      </c>
      <c r="L46" s="202">
        <v>1664</v>
      </c>
      <c r="M46" s="202">
        <v>1749</v>
      </c>
      <c r="N46" s="202">
        <v>1611</v>
      </c>
      <c r="O46" s="202">
        <v>1802</v>
      </c>
      <c r="P46" s="202">
        <v>1993</v>
      </c>
      <c r="Q46" s="202">
        <v>1906</v>
      </c>
      <c r="R46" s="202">
        <v>1921</v>
      </c>
      <c r="S46" s="202">
        <v>1962</v>
      </c>
      <c r="T46" s="202">
        <v>1970</v>
      </c>
      <c r="U46" s="202">
        <v>2039</v>
      </c>
      <c r="V46" s="202">
        <v>1885</v>
      </c>
      <c r="W46" s="202">
        <v>1897</v>
      </c>
      <c r="X46" s="202">
        <v>1762</v>
      </c>
      <c r="Y46" s="202">
        <v>2043</v>
      </c>
      <c r="Z46" s="239">
        <v>37</v>
      </c>
    </row>
    <row r="47" spans="1:36" ht="11.1" customHeight="1">
      <c r="A47" s="234">
        <v>38</v>
      </c>
      <c r="B47" s="232" t="s">
        <v>339</v>
      </c>
      <c r="C47" s="202">
        <v>6520</v>
      </c>
      <c r="D47" s="202">
        <v>7094</v>
      </c>
      <c r="E47" s="202">
        <v>8076</v>
      </c>
      <c r="F47" s="202">
        <v>8249</v>
      </c>
      <c r="G47" s="202">
        <v>8352</v>
      </c>
      <c r="H47" s="202">
        <v>8217</v>
      </c>
      <c r="I47" s="202">
        <v>8138</v>
      </c>
      <c r="J47" s="202">
        <v>8136</v>
      </c>
      <c r="K47" s="202">
        <v>8237</v>
      </c>
      <c r="L47" s="202">
        <v>8326</v>
      </c>
      <c r="M47" s="202">
        <v>8153</v>
      </c>
      <c r="N47" s="202">
        <v>8241</v>
      </c>
      <c r="O47" s="202">
        <v>8594</v>
      </c>
      <c r="P47" s="202">
        <v>8368</v>
      </c>
      <c r="Q47" s="202">
        <v>8154</v>
      </c>
      <c r="R47" s="202">
        <v>7848</v>
      </c>
      <c r="S47" s="202">
        <v>7645</v>
      </c>
      <c r="T47" s="202">
        <v>7559</v>
      </c>
      <c r="U47" s="202">
        <v>7429</v>
      </c>
      <c r="V47" s="202">
        <v>7410</v>
      </c>
      <c r="W47" s="202">
        <v>6966</v>
      </c>
      <c r="X47" s="202">
        <v>7229</v>
      </c>
      <c r="Y47" s="202">
        <v>7244</v>
      </c>
      <c r="Z47" s="239">
        <v>38</v>
      </c>
    </row>
    <row r="48" spans="1:36" ht="11.1" customHeight="1">
      <c r="A48" s="234">
        <v>39</v>
      </c>
      <c r="B48" s="232" t="s">
        <v>340</v>
      </c>
      <c r="C48" s="202">
        <v>311</v>
      </c>
      <c r="D48" s="202">
        <v>357</v>
      </c>
      <c r="E48" s="202">
        <v>432</v>
      </c>
      <c r="F48" s="202">
        <v>382</v>
      </c>
      <c r="G48" s="202">
        <v>372</v>
      </c>
      <c r="H48" s="202">
        <v>362</v>
      </c>
      <c r="I48" s="202">
        <v>355</v>
      </c>
      <c r="J48" s="202">
        <v>358</v>
      </c>
      <c r="K48" s="202">
        <v>389</v>
      </c>
      <c r="L48" s="202">
        <v>383</v>
      </c>
      <c r="M48" s="202">
        <v>426</v>
      </c>
      <c r="N48" s="202">
        <v>386</v>
      </c>
      <c r="O48" s="202">
        <v>377</v>
      </c>
      <c r="P48" s="202">
        <v>424</v>
      </c>
      <c r="Q48" s="202">
        <v>393</v>
      </c>
      <c r="R48" s="202">
        <v>414</v>
      </c>
      <c r="S48" s="202">
        <v>336</v>
      </c>
      <c r="T48" s="202">
        <v>341</v>
      </c>
      <c r="U48" s="202">
        <v>345</v>
      </c>
      <c r="V48" s="202">
        <v>344</v>
      </c>
      <c r="W48" s="202">
        <v>418</v>
      </c>
      <c r="X48" s="202">
        <v>380</v>
      </c>
      <c r="Y48" s="202">
        <v>310</v>
      </c>
      <c r="Z48" s="239">
        <v>39</v>
      </c>
    </row>
    <row r="49" spans="1:32" ht="11.1" customHeight="1">
      <c r="A49" s="234">
        <v>40</v>
      </c>
      <c r="B49" s="232" t="s">
        <v>341</v>
      </c>
      <c r="C49" s="202">
        <v>827</v>
      </c>
      <c r="D49" s="202">
        <v>1027</v>
      </c>
      <c r="E49" s="202">
        <v>1362</v>
      </c>
      <c r="F49" s="202">
        <v>1521</v>
      </c>
      <c r="G49" s="202">
        <v>1479</v>
      </c>
      <c r="H49" s="202">
        <v>1392</v>
      </c>
      <c r="I49" s="202">
        <v>1448</v>
      </c>
      <c r="J49" s="202">
        <v>1516</v>
      </c>
      <c r="K49" s="202">
        <v>1452</v>
      </c>
      <c r="L49" s="202">
        <v>1576</v>
      </c>
      <c r="M49" s="202">
        <v>1527</v>
      </c>
      <c r="N49" s="202">
        <v>1407</v>
      </c>
      <c r="O49" s="202">
        <v>1411</v>
      </c>
      <c r="P49" s="202">
        <v>1632</v>
      </c>
      <c r="Q49" s="202">
        <v>1642</v>
      </c>
      <c r="R49" s="202">
        <v>1501</v>
      </c>
      <c r="S49" s="202">
        <v>1519</v>
      </c>
      <c r="T49" s="202">
        <v>1594</v>
      </c>
      <c r="U49" s="202">
        <v>1564</v>
      </c>
      <c r="V49" s="202">
        <v>1495</v>
      </c>
      <c r="W49" s="202">
        <v>1202</v>
      </c>
      <c r="X49" s="202">
        <v>1165</v>
      </c>
      <c r="Y49" s="202">
        <v>1256</v>
      </c>
      <c r="Z49" s="239">
        <v>40</v>
      </c>
    </row>
    <row r="50" spans="1:32" ht="11.1" customHeight="1">
      <c r="A50" s="234">
        <v>41</v>
      </c>
      <c r="B50" s="232" t="s">
        <v>342</v>
      </c>
      <c r="C50" s="202">
        <v>10680</v>
      </c>
      <c r="D50" s="202">
        <v>11486</v>
      </c>
      <c r="E50" s="202">
        <v>12814</v>
      </c>
      <c r="F50" s="202">
        <v>12807</v>
      </c>
      <c r="G50" s="202">
        <v>12362</v>
      </c>
      <c r="H50" s="202">
        <v>11953</v>
      </c>
      <c r="I50" s="202">
        <v>11630</v>
      </c>
      <c r="J50" s="202">
        <v>11628</v>
      </c>
      <c r="K50" s="202">
        <v>11679</v>
      </c>
      <c r="L50" s="202">
        <v>12001</v>
      </c>
      <c r="M50" s="202">
        <v>11840</v>
      </c>
      <c r="N50" s="202">
        <v>11571</v>
      </c>
      <c r="O50" s="202">
        <v>11586</v>
      </c>
      <c r="P50" s="202">
        <v>11529</v>
      </c>
      <c r="Q50" s="202">
        <v>11351</v>
      </c>
      <c r="R50" s="202">
        <v>11290</v>
      </c>
      <c r="S50" s="202">
        <v>11402</v>
      </c>
      <c r="T50" s="202">
        <v>11401</v>
      </c>
      <c r="U50" s="202">
        <v>11523</v>
      </c>
      <c r="V50" s="202">
        <v>11546</v>
      </c>
      <c r="W50" s="202">
        <v>11739</v>
      </c>
      <c r="X50" s="202">
        <v>11554</v>
      </c>
      <c r="Y50" s="202">
        <v>11720</v>
      </c>
      <c r="Z50" s="239">
        <v>41</v>
      </c>
    </row>
    <row r="51" spans="1:32" ht="11.1" customHeight="1">
      <c r="A51" s="234">
        <v>42</v>
      </c>
      <c r="B51" s="232" t="s">
        <v>343</v>
      </c>
      <c r="C51" s="202">
        <v>47</v>
      </c>
      <c r="D51" s="202">
        <v>57</v>
      </c>
      <c r="E51" s="202">
        <v>52</v>
      </c>
      <c r="F51" s="202">
        <v>56</v>
      </c>
      <c r="G51" s="202">
        <v>48</v>
      </c>
      <c r="H51" s="202">
        <v>48</v>
      </c>
      <c r="I51" s="202">
        <v>61</v>
      </c>
      <c r="J51" s="202">
        <v>68</v>
      </c>
      <c r="K51" s="202">
        <v>76</v>
      </c>
      <c r="L51" s="202">
        <v>70</v>
      </c>
      <c r="M51" s="202">
        <v>69</v>
      </c>
      <c r="N51" s="202">
        <v>63</v>
      </c>
      <c r="O51" s="202">
        <v>58</v>
      </c>
      <c r="P51" s="202">
        <v>49</v>
      </c>
      <c r="Q51" s="202">
        <v>42</v>
      </c>
      <c r="R51" s="202">
        <v>57</v>
      </c>
      <c r="S51" s="202">
        <v>64</v>
      </c>
      <c r="T51" s="202">
        <v>91</v>
      </c>
      <c r="U51" s="202">
        <v>60</v>
      </c>
      <c r="V51" s="202">
        <v>65</v>
      </c>
      <c r="W51" s="202">
        <v>73</v>
      </c>
      <c r="X51" s="202">
        <v>68</v>
      </c>
      <c r="Y51" s="202">
        <v>63</v>
      </c>
      <c r="Z51" s="239">
        <v>42</v>
      </c>
    </row>
    <row r="52" spans="1:32" ht="11.1" customHeight="1">
      <c r="A52" s="234">
        <v>43</v>
      </c>
      <c r="B52" s="232" t="s">
        <v>344</v>
      </c>
      <c r="C52" s="202">
        <v>829</v>
      </c>
      <c r="D52" s="202">
        <v>854</v>
      </c>
      <c r="E52" s="202">
        <v>864</v>
      </c>
      <c r="F52" s="202">
        <v>833</v>
      </c>
      <c r="G52" s="202">
        <v>811</v>
      </c>
      <c r="H52" s="202">
        <v>790</v>
      </c>
      <c r="I52" s="202">
        <v>894</v>
      </c>
      <c r="J52" s="202">
        <v>875</v>
      </c>
      <c r="K52" s="202">
        <v>966</v>
      </c>
      <c r="L52" s="202">
        <v>1086</v>
      </c>
      <c r="M52" s="202">
        <v>1080</v>
      </c>
      <c r="N52" s="202">
        <v>1145</v>
      </c>
      <c r="O52" s="202">
        <v>1062</v>
      </c>
      <c r="P52" s="202">
        <v>1022</v>
      </c>
      <c r="Q52" s="202">
        <v>1098</v>
      </c>
      <c r="R52" s="202">
        <v>1054</v>
      </c>
      <c r="S52" s="202">
        <v>1122</v>
      </c>
      <c r="T52" s="202">
        <v>1200</v>
      </c>
      <c r="U52" s="202">
        <v>1192</v>
      </c>
      <c r="V52" s="202">
        <v>1246</v>
      </c>
      <c r="W52" s="202">
        <v>1305</v>
      </c>
      <c r="X52" s="202">
        <v>1297</v>
      </c>
      <c r="Y52" s="202">
        <v>1449</v>
      </c>
      <c r="Z52" s="239">
        <v>43</v>
      </c>
    </row>
    <row r="53" spans="1:32" ht="11.1" customHeight="1">
      <c r="A53" s="234">
        <v>44</v>
      </c>
      <c r="B53" s="232" t="s">
        <v>345</v>
      </c>
      <c r="C53" s="202">
        <v>498</v>
      </c>
      <c r="D53" s="202">
        <v>523</v>
      </c>
      <c r="E53" s="202">
        <v>493</v>
      </c>
      <c r="F53" s="202">
        <v>450</v>
      </c>
      <c r="G53" s="202">
        <v>407</v>
      </c>
      <c r="H53" s="202">
        <v>393</v>
      </c>
      <c r="I53" s="202">
        <v>399</v>
      </c>
      <c r="J53" s="202">
        <v>366</v>
      </c>
      <c r="K53" s="202">
        <v>450</v>
      </c>
      <c r="L53" s="202">
        <v>533</v>
      </c>
      <c r="M53" s="202">
        <v>490</v>
      </c>
      <c r="N53" s="202">
        <v>474</v>
      </c>
      <c r="O53" s="202">
        <v>426</v>
      </c>
      <c r="P53" s="202">
        <v>393</v>
      </c>
      <c r="Q53" s="202">
        <v>400</v>
      </c>
      <c r="R53" s="202">
        <v>394</v>
      </c>
      <c r="S53" s="202">
        <v>430</v>
      </c>
      <c r="T53" s="202">
        <v>459</v>
      </c>
      <c r="U53" s="202">
        <v>486</v>
      </c>
      <c r="V53" s="202">
        <v>522</v>
      </c>
      <c r="W53" s="202">
        <v>459</v>
      </c>
      <c r="X53" s="202">
        <v>488</v>
      </c>
      <c r="Y53" s="202">
        <v>558</v>
      </c>
      <c r="Z53" s="239">
        <v>44</v>
      </c>
    </row>
    <row r="54" spans="1:32" ht="11.1" customHeight="1">
      <c r="A54" s="234">
        <v>45</v>
      </c>
      <c r="B54" s="232" t="s">
        <v>346</v>
      </c>
      <c r="C54" s="202">
        <v>171</v>
      </c>
      <c r="D54" s="202">
        <v>215</v>
      </c>
      <c r="E54" s="202">
        <v>200</v>
      </c>
      <c r="F54" s="202">
        <v>198</v>
      </c>
      <c r="G54" s="202">
        <v>193</v>
      </c>
      <c r="H54" s="202">
        <v>191</v>
      </c>
      <c r="I54" s="202">
        <v>188</v>
      </c>
      <c r="J54" s="202">
        <v>198</v>
      </c>
      <c r="K54" s="202">
        <v>201</v>
      </c>
      <c r="L54" s="202">
        <v>196</v>
      </c>
      <c r="M54" s="202">
        <v>224</v>
      </c>
      <c r="N54" s="202">
        <v>255</v>
      </c>
      <c r="O54" s="202">
        <v>246</v>
      </c>
      <c r="P54" s="202">
        <v>248</v>
      </c>
      <c r="Q54" s="202">
        <v>234</v>
      </c>
      <c r="R54" s="202">
        <v>244</v>
      </c>
      <c r="S54" s="202">
        <v>240</v>
      </c>
      <c r="T54" s="202">
        <v>252</v>
      </c>
      <c r="U54" s="202">
        <v>237</v>
      </c>
      <c r="V54" s="202">
        <v>212</v>
      </c>
      <c r="W54" s="202">
        <v>212</v>
      </c>
      <c r="X54" s="202">
        <v>222</v>
      </c>
      <c r="Y54" s="202">
        <v>250</v>
      </c>
      <c r="Z54" s="239">
        <v>45</v>
      </c>
    </row>
    <row r="55" spans="1:32" ht="11.1" customHeight="1">
      <c r="A55" s="234">
        <v>46</v>
      </c>
      <c r="B55" s="232" t="s">
        <v>347</v>
      </c>
      <c r="C55" s="202">
        <v>5628</v>
      </c>
      <c r="D55" s="202">
        <v>6123</v>
      </c>
      <c r="E55" s="202">
        <v>6029</v>
      </c>
      <c r="F55" s="202">
        <v>6153</v>
      </c>
      <c r="G55" s="202">
        <v>6286</v>
      </c>
      <c r="H55" s="202">
        <v>6096</v>
      </c>
      <c r="I55" s="202">
        <v>6082</v>
      </c>
      <c r="J55" s="202">
        <v>6405</v>
      </c>
      <c r="K55" s="202">
        <v>6767</v>
      </c>
      <c r="L55" s="202">
        <v>6995</v>
      </c>
      <c r="M55" s="202">
        <v>6986</v>
      </c>
      <c r="N55" s="202">
        <v>7216</v>
      </c>
      <c r="O55" s="202">
        <v>7326</v>
      </c>
      <c r="P55" s="202">
        <v>7201</v>
      </c>
      <c r="Q55" s="202">
        <v>7244</v>
      </c>
      <c r="R55" s="202">
        <v>7375</v>
      </c>
      <c r="S55" s="202">
        <v>7535</v>
      </c>
      <c r="T55" s="202">
        <v>7647</v>
      </c>
      <c r="U55" s="202">
        <v>7702</v>
      </c>
      <c r="V55" s="202">
        <v>8413</v>
      </c>
      <c r="W55" s="202">
        <v>8447</v>
      </c>
      <c r="X55" s="202">
        <v>8301</v>
      </c>
      <c r="Y55" s="202">
        <v>8529</v>
      </c>
      <c r="Z55" s="239">
        <v>46</v>
      </c>
    </row>
    <row r="56" spans="1:32" ht="11.1" customHeight="1">
      <c r="A56" s="234">
        <v>47</v>
      </c>
      <c r="B56" s="232" t="s">
        <v>348</v>
      </c>
      <c r="C56" s="202">
        <v>2409</v>
      </c>
      <c r="D56" s="202">
        <v>2527</v>
      </c>
      <c r="E56" s="202">
        <v>2384</v>
      </c>
      <c r="F56" s="202">
        <v>2393</v>
      </c>
      <c r="G56" s="202">
        <v>2452</v>
      </c>
      <c r="H56" s="202">
        <v>2816</v>
      </c>
      <c r="I56" s="202">
        <v>2562</v>
      </c>
      <c r="J56" s="202">
        <v>2667</v>
      </c>
      <c r="K56" s="202">
        <v>2753</v>
      </c>
      <c r="L56" s="202">
        <v>2869</v>
      </c>
      <c r="M56" s="202">
        <v>3250</v>
      </c>
      <c r="N56" s="202">
        <v>3302</v>
      </c>
      <c r="O56" s="202">
        <v>3307</v>
      </c>
      <c r="P56" s="202">
        <v>3340</v>
      </c>
      <c r="Q56" s="202">
        <v>3394</v>
      </c>
      <c r="R56" s="202">
        <v>3316</v>
      </c>
      <c r="S56" s="202">
        <v>3476</v>
      </c>
      <c r="T56" s="202">
        <v>3726</v>
      </c>
      <c r="U56" s="202">
        <v>3693</v>
      </c>
      <c r="V56" s="202">
        <v>3682</v>
      </c>
      <c r="W56" s="202">
        <v>3732</v>
      </c>
      <c r="X56" s="202">
        <v>3669</v>
      </c>
      <c r="Y56" s="202">
        <v>3733</v>
      </c>
      <c r="Z56" s="239">
        <v>47</v>
      </c>
    </row>
    <row r="57" spans="1:32" s="169" customFormat="1" ht="18" customHeight="1">
      <c r="A57" s="235">
        <v>48</v>
      </c>
      <c r="B57" s="233" t="s">
        <v>624</v>
      </c>
      <c r="C57" s="203">
        <v>33704</v>
      </c>
      <c r="D57" s="203">
        <v>36474</v>
      </c>
      <c r="E57" s="203">
        <v>39403</v>
      </c>
      <c r="F57" s="203">
        <v>40095</v>
      </c>
      <c r="G57" s="203">
        <v>40031</v>
      </c>
      <c r="H57" s="203">
        <v>39582</v>
      </c>
      <c r="I57" s="203">
        <v>39080</v>
      </c>
      <c r="J57" s="203">
        <v>39650</v>
      </c>
      <c r="K57" s="203">
        <v>40489</v>
      </c>
      <c r="L57" s="203">
        <v>41948</v>
      </c>
      <c r="M57" s="203">
        <v>42089</v>
      </c>
      <c r="N57" s="203">
        <v>42007</v>
      </c>
      <c r="O57" s="203">
        <v>42580</v>
      </c>
      <c r="P57" s="203">
        <v>42552</v>
      </c>
      <c r="Q57" s="203">
        <v>42015</v>
      </c>
      <c r="R57" s="203">
        <v>41569</v>
      </c>
      <c r="S57" s="203">
        <v>41894</v>
      </c>
      <c r="T57" s="203">
        <v>42556</v>
      </c>
      <c r="U57" s="203">
        <v>42571</v>
      </c>
      <c r="V57" s="203">
        <v>43182</v>
      </c>
      <c r="W57" s="203">
        <v>42799</v>
      </c>
      <c r="X57" s="203">
        <v>42428</v>
      </c>
      <c r="Y57" s="203">
        <v>43685</v>
      </c>
      <c r="Z57" s="242">
        <v>48</v>
      </c>
      <c r="AA57" s="203"/>
      <c r="AB57" s="203"/>
      <c r="AC57" s="203"/>
      <c r="AD57" s="203"/>
      <c r="AE57" s="203"/>
      <c r="AF57" s="153"/>
    </row>
    <row r="58" spans="1:32">
      <c r="H58" s="145"/>
      <c r="M58" s="145"/>
      <c r="R58" s="145"/>
    </row>
    <row r="59" spans="1:32">
      <c r="H59" s="145"/>
      <c r="M59" s="145"/>
      <c r="R59" s="145"/>
    </row>
    <row r="60" spans="1:32">
      <c r="H60" s="145"/>
      <c r="M60" s="145"/>
      <c r="R60" s="145"/>
    </row>
    <row r="61" spans="1:32">
      <c r="H61" s="145"/>
      <c r="M61" s="145"/>
      <c r="R61" s="145"/>
    </row>
    <row r="62" spans="1:32">
      <c r="H62" s="145"/>
      <c r="M62" s="145"/>
      <c r="R62" s="145"/>
    </row>
    <row r="63" spans="1:32">
      <c r="H63" s="145"/>
      <c r="M63" s="145"/>
      <c r="R63" s="145"/>
    </row>
    <row r="64" spans="1:32">
      <c r="H64" s="145"/>
      <c r="M64" s="145"/>
      <c r="R64" s="145"/>
    </row>
    <row r="65" spans="8:18">
      <c r="H65" s="145"/>
      <c r="M65" s="145"/>
      <c r="R65" s="145"/>
    </row>
    <row r="66" spans="8:18">
      <c r="H66" s="145"/>
      <c r="M66" s="145"/>
      <c r="R66" s="145"/>
    </row>
    <row r="67" spans="8:18">
      <c r="H67" s="145"/>
      <c r="M67" s="145"/>
      <c r="R67" s="145"/>
    </row>
    <row r="68" spans="8:18">
      <c r="H68" s="145"/>
      <c r="M68" s="145"/>
      <c r="R68" s="145"/>
    </row>
    <row r="69" spans="8:18">
      <c r="H69" s="145"/>
      <c r="M69" s="145"/>
      <c r="R69" s="145"/>
    </row>
    <row r="70" spans="8:18">
      <c r="H70" s="145"/>
      <c r="M70" s="145"/>
      <c r="R70" s="145"/>
    </row>
    <row r="71" spans="8:18">
      <c r="H71" s="145"/>
      <c r="M71" s="145"/>
      <c r="R71" s="145"/>
    </row>
    <row r="72" spans="8:18">
      <c r="H72" s="145"/>
      <c r="M72" s="145"/>
      <c r="R72" s="145"/>
    </row>
    <row r="73" spans="8:18">
      <c r="H73" s="145"/>
      <c r="M73" s="145"/>
      <c r="R73" s="145"/>
    </row>
    <row r="74" spans="8:18">
      <c r="H74" s="145"/>
      <c r="M74" s="145"/>
      <c r="R74" s="145"/>
    </row>
    <row r="75" spans="8:18">
      <c r="H75" s="145"/>
      <c r="M75" s="145"/>
      <c r="R75" s="145"/>
    </row>
    <row r="76" spans="8:18">
      <c r="H76" s="145"/>
      <c r="M76" s="145"/>
      <c r="R76" s="145"/>
    </row>
    <row r="77" spans="8:18">
      <c r="H77" s="145"/>
      <c r="M77" s="145"/>
      <c r="R77" s="145"/>
    </row>
    <row r="78" spans="8:18">
      <c r="H78" s="145"/>
      <c r="M78" s="145"/>
      <c r="R78" s="145"/>
    </row>
    <row r="79" spans="8:18">
      <c r="H79" s="145"/>
      <c r="M79" s="145"/>
      <c r="R79" s="145"/>
    </row>
    <row r="80" spans="8:18">
      <c r="H80" s="145"/>
      <c r="M80" s="145"/>
      <c r="R80" s="145"/>
    </row>
    <row r="81" spans="8:18">
      <c r="H81" s="145"/>
      <c r="M81" s="145"/>
      <c r="R81" s="145"/>
    </row>
    <row r="82" spans="8:18">
      <c r="H82" s="145"/>
      <c r="M82" s="145"/>
      <c r="R82" s="145"/>
    </row>
    <row r="83" spans="8:18">
      <c r="H83" s="145"/>
      <c r="M83" s="145"/>
      <c r="R83" s="145"/>
    </row>
    <row r="84" spans="8:18">
      <c r="H84" s="145"/>
      <c r="M84" s="145"/>
      <c r="R84" s="145"/>
    </row>
    <row r="85" spans="8:18">
      <c r="H85" s="145"/>
      <c r="M85" s="145"/>
      <c r="R85" s="145"/>
    </row>
    <row r="86" spans="8:18">
      <c r="H86" s="145"/>
      <c r="M86" s="145"/>
      <c r="R86" s="145"/>
    </row>
    <row r="87" spans="8:18">
      <c r="H87" s="145"/>
      <c r="M87" s="145"/>
      <c r="R87" s="145"/>
    </row>
    <row r="88" spans="8:18">
      <c r="H88" s="145"/>
      <c r="M88" s="145"/>
      <c r="R88" s="145"/>
    </row>
    <row r="89" spans="8:18">
      <c r="H89" s="145"/>
      <c r="M89" s="145"/>
      <c r="R89" s="145"/>
    </row>
    <row r="90" spans="8:18">
      <c r="H90" s="145"/>
      <c r="M90" s="145"/>
      <c r="R90" s="145"/>
    </row>
    <row r="91" spans="8:18">
      <c r="H91" s="145"/>
      <c r="M91" s="145"/>
      <c r="R91" s="145"/>
    </row>
    <row r="92" spans="8:18">
      <c r="H92" s="145"/>
      <c r="M92" s="145"/>
      <c r="R92" s="145"/>
    </row>
    <row r="93" spans="8:18">
      <c r="H93" s="145"/>
      <c r="M93" s="145"/>
      <c r="R93" s="145"/>
    </row>
    <row r="94" spans="8:18">
      <c r="H94" s="145"/>
      <c r="M94" s="145"/>
      <c r="R94" s="145"/>
    </row>
    <row r="95" spans="8:18">
      <c r="H95" s="145"/>
      <c r="M95" s="145"/>
      <c r="R95" s="145"/>
    </row>
    <row r="96" spans="8:18">
      <c r="H96" s="145"/>
      <c r="M96" s="145"/>
      <c r="R96" s="145"/>
    </row>
    <row r="97" spans="8:18">
      <c r="H97" s="145"/>
      <c r="M97" s="145"/>
      <c r="R97" s="145"/>
    </row>
    <row r="98" spans="8:18">
      <c r="H98" s="145"/>
      <c r="M98" s="145"/>
      <c r="R98" s="145"/>
    </row>
    <row r="99" spans="8:18">
      <c r="H99" s="145"/>
      <c r="M99" s="145"/>
      <c r="R99" s="145"/>
    </row>
    <row r="100" spans="8:18">
      <c r="H100" s="145"/>
      <c r="M100" s="145"/>
      <c r="R100" s="145"/>
    </row>
    <row r="101" spans="8:18">
      <c r="H101" s="145"/>
      <c r="M101" s="145"/>
      <c r="R101" s="145"/>
    </row>
    <row r="102" spans="8:18">
      <c r="H102" s="145"/>
      <c r="M102" s="145"/>
      <c r="R102" s="145"/>
    </row>
    <row r="103" spans="8:18">
      <c r="H103" s="145"/>
      <c r="M103" s="145"/>
      <c r="R103" s="145"/>
    </row>
    <row r="104" spans="8:18">
      <c r="H104" s="145"/>
      <c r="M104" s="145"/>
      <c r="R104" s="145"/>
    </row>
    <row r="105" spans="8:18">
      <c r="H105" s="145"/>
      <c r="M105" s="145"/>
      <c r="R105" s="145"/>
    </row>
    <row r="106" spans="8:18">
      <c r="H106" s="145"/>
      <c r="M106" s="145"/>
      <c r="R106" s="145"/>
    </row>
    <row r="107" spans="8:18">
      <c r="H107" s="145"/>
      <c r="M107" s="145"/>
      <c r="R107" s="145"/>
    </row>
    <row r="108" spans="8:18">
      <c r="H108" s="145"/>
      <c r="M108" s="145"/>
      <c r="R108" s="145"/>
    </row>
    <row r="109" spans="8:18">
      <c r="H109" s="145"/>
      <c r="M109" s="145"/>
      <c r="R109" s="145"/>
    </row>
    <row r="110" spans="8:18">
      <c r="H110" s="145"/>
      <c r="M110" s="145"/>
      <c r="R110" s="145"/>
    </row>
    <row r="111" spans="8:18">
      <c r="H111" s="145"/>
      <c r="M111" s="145"/>
      <c r="R111" s="145"/>
    </row>
    <row r="112" spans="8:18">
      <c r="H112" s="145"/>
      <c r="M112" s="145"/>
      <c r="R112" s="145"/>
    </row>
    <row r="113" spans="8:18">
      <c r="H113" s="145"/>
      <c r="M113" s="145"/>
      <c r="R113" s="145"/>
    </row>
    <row r="114" spans="8:18">
      <c r="H114" s="145"/>
      <c r="M114" s="145"/>
      <c r="R114" s="145"/>
    </row>
    <row r="115" spans="8:18">
      <c r="H115" s="145"/>
      <c r="M115" s="145"/>
      <c r="R115" s="145"/>
    </row>
    <row r="116" spans="8:18">
      <c r="H116" s="145"/>
      <c r="M116" s="145"/>
      <c r="R116" s="145"/>
    </row>
    <row r="117" spans="8:18">
      <c r="H117" s="145"/>
      <c r="M117" s="145"/>
      <c r="R117" s="145"/>
    </row>
    <row r="118" spans="8:18">
      <c r="H118" s="145"/>
      <c r="M118" s="145"/>
      <c r="R118" s="145"/>
    </row>
    <row r="119" spans="8:18">
      <c r="H119" s="145"/>
      <c r="M119" s="145"/>
      <c r="R119" s="145"/>
    </row>
    <row r="120" spans="8:18">
      <c r="H120" s="145"/>
      <c r="M120" s="145"/>
      <c r="R120" s="145"/>
    </row>
    <row r="121" spans="8:18">
      <c r="H121" s="145"/>
      <c r="M121" s="145"/>
      <c r="R121" s="145"/>
    </row>
    <row r="122" spans="8:18">
      <c r="H122" s="145"/>
      <c r="M122" s="145"/>
      <c r="R122" s="145"/>
    </row>
    <row r="123" spans="8:18">
      <c r="H123" s="145"/>
      <c r="M123" s="145"/>
      <c r="R123" s="145"/>
    </row>
    <row r="124" spans="8:18">
      <c r="H124" s="145"/>
      <c r="M124" s="145"/>
      <c r="R124" s="145"/>
    </row>
    <row r="125" spans="8:18">
      <c r="H125" s="145"/>
      <c r="M125" s="145"/>
      <c r="R125" s="145"/>
    </row>
    <row r="126" spans="8:18">
      <c r="H126" s="145"/>
      <c r="M126" s="145"/>
      <c r="R126" s="145"/>
    </row>
    <row r="127" spans="8:18">
      <c r="H127" s="145"/>
      <c r="M127" s="145"/>
      <c r="R127" s="145"/>
    </row>
    <row r="128" spans="8:18">
      <c r="H128" s="145"/>
      <c r="M128" s="145"/>
      <c r="R128" s="145"/>
    </row>
    <row r="129" spans="8:18">
      <c r="H129" s="145"/>
      <c r="M129" s="145"/>
      <c r="R129" s="145"/>
    </row>
    <row r="130" spans="8:18">
      <c r="H130" s="145"/>
      <c r="M130" s="145"/>
      <c r="R130" s="145"/>
    </row>
    <row r="131" spans="8:18">
      <c r="H131" s="145"/>
      <c r="M131" s="145"/>
      <c r="R131" s="145"/>
    </row>
    <row r="132" spans="8:18">
      <c r="H132" s="145"/>
      <c r="M132" s="145"/>
      <c r="R132" s="145"/>
    </row>
    <row r="133" spans="8:18">
      <c r="H133" s="145"/>
      <c r="M133" s="145"/>
      <c r="R133" s="145"/>
    </row>
    <row r="134" spans="8:18">
      <c r="H134" s="145"/>
      <c r="M134" s="145"/>
      <c r="R134" s="145"/>
    </row>
    <row r="135" spans="8:18">
      <c r="H135" s="145"/>
      <c r="M135" s="145"/>
      <c r="R135" s="145"/>
    </row>
    <row r="136" spans="8:18">
      <c r="H136" s="145"/>
      <c r="M136" s="145"/>
      <c r="R136" s="145"/>
    </row>
    <row r="137" spans="8:18">
      <c r="H137" s="145"/>
      <c r="M137" s="145"/>
      <c r="R137" s="145"/>
    </row>
    <row r="138" spans="8:18">
      <c r="H138" s="145"/>
      <c r="M138" s="145"/>
      <c r="R138" s="145"/>
    </row>
    <row r="139" spans="8:18">
      <c r="H139" s="145"/>
      <c r="M139" s="145"/>
      <c r="R139" s="145"/>
    </row>
    <row r="140" spans="8:18">
      <c r="H140" s="145"/>
      <c r="M140" s="145"/>
      <c r="R140" s="145"/>
    </row>
    <row r="141" spans="8:18">
      <c r="H141" s="145"/>
      <c r="M141" s="145"/>
      <c r="R141" s="145"/>
    </row>
    <row r="142" spans="8:18">
      <c r="H142" s="145"/>
      <c r="M142" s="145"/>
      <c r="R142" s="145"/>
    </row>
    <row r="143" spans="8:18">
      <c r="H143" s="145"/>
      <c r="M143" s="145"/>
      <c r="R143" s="145"/>
    </row>
    <row r="144" spans="8:18">
      <c r="H144" s="145"/>
      <c r="M144" s="145"/>
      <c r="R144" s="145"/>
    </row>
    <row r="145" spans="8:18">
      <c r="H145" s="145"/>
      <c r="M145" s="145"/>
      <c r="R145" s="145"/>
    </row>
    <row r="146" spans="8:18">
      <c r="H146" s="145"/>
      <c r="M146" s="145"/>
      <c r="R146" s="145"/>
    </row>
    <row r="147" spans="8:18">
      <c r="H147" s="145"/>
      <c r="M147" s="145"/>
      <c r="R147" s="145"/>
    </row>
    <row r="148" spans="8:18">
      <c r="H148" s="145"/>
      <c r="M148" s="145"/>
      <c r="R148" s="145"/>
    </row>
    <row r="149" spans="8:18">
      <c r="H149" s="145"/>
      <c r="M149" s="145"/>
      <c r="R149" s="145"/>
    </row>
    <row r="150" spans="8:18">
      <c r="H150" s="145"/>
      <c r="M150" s="145"/>
      <c r="R150" s="145"/>
    </row>
    <row r="151" spans="8:18">
      <c r="H151" s="145"/>
      <c r="M151" s="145"/>
      <c r="R151" s="145"/>
    </row>
    <row r="152" spans="8:18">
      <c r="H152" s="145"/>
      <c r="M152" s="145"/>
      <c r="R152" s="145"/>
    </row>
    <row r="153" spans="8:18">
      <c r="H153" s="145"/>
      <c r="M153" s="145"/>
      <c r="R153" s="145"/>
    </row>
    <row r="154" spans="8:18">
      <c r="H154" s="145"/>
      <c r="M154" s="145"/>
      <c r="R154" s="145"/>
    </row>
    <row r="155" spans="8:18">
      <c r="H155" s="145"/>
      <c r="M155" s="145"/>
      <c r="R155" s="145"/>
    </row>
    <row r="156" spans="8:18">
      <c r="H156" s="145"/>
      <c r="M156" s="145"/>
      <c r="R156" s="145"/>
    </row>
    <row r="157" spans="8:18">
      <c r="H157" s="145"/>
      <c r="M157" s="145"/>
      <c r="R157" s="145"/>
    </row>
    <row r="158" spans="8:18">
      <c r="H158" s="145"/>
      <c r="M158" s="145"/>
      <c r="R158" s="145"/>
    </row>
    <row r="159" spans="8:18">
      <c r="H159" s="145"/>
      <c r="M159" s="145"/>
      <c r="R159" s="145"/>
    </row>
    <row r="160" spans="8:18">
      <c r="H160" s="145"/>
      <c r="M160" s="145"/>
      <c r="R160" s="145"/>
    </row>
    <row r="161" spans="8:18">
      <c r="H161" s="145"/>
      <c r="M161" s="145"/>
      <c r="R161" s="145"/>
    </row>
    <row r="162" spans="8:18">
      <c r="H162" s="145"/>
      <c r="M162" s="145"/>
      <c r="R162" s="145"/>
    </row>
    <row r="163" spans="8:18">
      <c r="H163" s="145"/>
      <c r="M163" s="145"/>
      <c r="R163" s="145"/>
    </row>
    <row r="164" spans="8:18">
      <c r="H164" s="145"/>
      <c r="M164" s="145"/>
      <c r="R164" s="145"/>
    </row>
    <row r="165" spans="8:18">
      <c r="H165" s="145"/>
      <c r="M165" s="145"/>
      <c r="R165" s="145"/>
    </row>
    <row r="166" spans="8:18">
      <c r="H166" s="145"/>
      <c r="M166" s="145"/>
      <c r="R166" s="145"/>
    </row>
    <row r="167" spans="8:18">
      <c r="H167" s="145"/>
      <c r="M167" s="145"/>
      <c r="R167" s="145"/>
    </row>
    <row r="168" spans="8:18">
      <c r="H168" s="145"/>
      <c r="M168" s="145"/>
      <c r="R168" s="145"/>
    </row>
    <row r="169" spans="8:18">
      <c r="H169" s="145"/>
      <c r="M169" s="145"/>
      <c r="R169" s="145"/>
    </row>
    <row r="170" spans="8:18">
      <c r="H170" s="145"/>
      <c r="M170" s="145"/>
      <c r="R170" s="145"/>
    </row>
    <row r="171" spans="8:18">
      <c r="H171" s="145"/>
      <c r="M171" s="145"/>
      <c r="R171" s="145"/>
    </row>
    <row r="172" spans="8:18">
      <c r="H172" s="145"/>
      <c r="M172" s="145"/>
      <c r="R172" s="145"/>
    </row>
    <row r="173" spans="8:18">
      <c r="H173" s="145"/>
      <c r="M173" s="145"/>
      <c r="R173" s="145"/>
    </row>
    <row r="174" spans="8:18">
      <c r="H174" s="145"/>
      <c r="M174" s="145"/>
      <c r="R174" s="145"/>
    </row>
    <row r="175" spans="8:18">
      <c r="H175" s="145"/>
      <c r="M175" s="145"/>
      <c r="R175" s="145"/>
    </row>
    <row r="176" spans="8:18">
      <c r="H176" s="145"/>
      <c r="M176" s="145"/>
      <c r="R176" s="145"/>
    </row>
    <row r="177" spans="8:18">
      <c r="H177" s="145"/>
      <c r="M177" s="145"/>
      <c r="R177" s="145"/>
    </row>
    <row r="178" spans="8:18">
      <c r="H178" s="145"/>
      <c r="M178" s="145"/>
      <c r="R178" s="145"/>
    </row>
    <row r="179" spans="8:18">
      <c r="H179" s="145"/>
      <c r="M179" s="145"/>
      <c r="R179" s="145"/>
    </row>
    <row r="180" spans="8:18">
      <c r="H180" s="145"/>
      <c r="M180" s="145"/>
      <c r="R180" s="145"/>
    </row>
    <row r="181" spans="8:18">
      <c r="H181" s="145"/>
      <c r="M181" s="145"/>
      <c r="R181" s="145"/>
    </row>
    <row r="182" spans="8:18">
      <c r="H182" s="145"/>
      <c r="M182" s="145"/>
      <c r="R182" s="145"/>
    </row>
    <row r="183" spans="8:18">
      <c r="H183" s="145"/>
      <c r="M183" s="145"/>
      <c r="R183" s="145"/>
    </row>
    <row r="184" spans="8:18">
      <c r="H184" s="145"/>
      <c r="M184" s="145"/>
      <c r="R184" s="145"/>
    </row>
    <row r="185" spans="8:18">
      <c r="H185" s="145"/>
      <c r="M185" s="145"/>
      <c r="R185" s="145"/>
    </row>
    <row r="186" spans="8:18">
      <c r="H186" s="145"/>
      <c r="M186" s="145"/>
      <c r="R186" s="145"/>
    </row>
    <row r="187" spans="8:18">
      <c r="H187" s="145"/>
      <c r="M187" s="145"/>
      <c r="R187" s="145"/>
    </row>
    <row r="188" spans="8:18">
      <c r="H188" s="145"/>
      <c r="M188" s="145"/>
      <c r="R188" s="145"/>
    </row>
    <row r="189" spans="8:18">
      <c r="H189" s="145"/>
      <c r="M189" s="145"/>
      <c r="R189" s="145"/>
    </row>
    <row r="190" spans="8:18">
      <c r="H190" s="145"/>
      <c r="M190" s="145"/>
      <c r="R190" s="145"/>
    </row>
    <row r="191" spans="8:18">
      <c r="H191" s="145"/>
      <c r="M191" s="145"/>
      <c r="R191" s="145"/>
    </row>
    <row r="192" spans="8:18">
      <c r="H192" s="145"/>
      <c r="M192" s="145"/>
      <c r="R192" s="145"/>
    </row>
    <row r="193" spans="8:18">
      <c r="H193" s="145"/>
      <c r="M193" s="145"/>
      <c r="R193" s="145"/>
    </row>
    <row r="194" spans="8:18">
      <c r="H194" s="145"/>
      <c r="M194" s="145"/>
      <c r="R194" s="145"/>
    </row>
    <row r="195" spans="8:18">
      <c r="H195" s="145"/>
      <c r="M195" s="145"/>
      <c r="R195" s="145"/>
    </row>
    <row r="196" spans="8:18">
      <c r="H196" s="145"/>
      <c r="M196" s="145"/>
      <c r="R196" s="145"/>
    </row>
    <row r="197" spans="8:18">
      <c r="H197" s="145"/>
      <c r="M197" s="145"/>
      <c r="R197" s="145"/>
    </row>
    <row r="198" spans="8:18">
      <c r="H198" s="145"/>
      <c r="M198" s="145"/>
      <c r="R198" s="145"/>
    </row>
    <row r="199" spans="8:18">
      <c r="H199" s="145"/>
      <c r="M199" s="145"/>
      <c r="R199" s="145"/>
    </row>
    <row r="200" spans="8:18">
      <c r="H200" s="145"/>
      <c r="M200" s="145"/>
      <c r="R200" s="145"/>
    </row>
    <row r="201" spans="8:18">
      <c r="H201" s="145"/>
      <c r="M201" s="145"/>
      <c r="R201" s="145"/>
    </row>
    <row r="202" spans="8:18">
      <c r="H202" s="145"/>
      <c r="M202" s="145"/>
      <c r="R202" s="145"/>
    </row>
    <row r="203" spans="8:18">
      <c r="H203" s="145"/>
      <c r="M203" s="145"/>
      <c r="R203" s="145"/>
    </row>
    <row r="204" spans="8:18">
      <c r="H204" s="145"/>
      <c r="M204" s="145"/>
      <c r="R204" s="145"/>
    </row>
    <row r="205" spans="8:18">
      <c r="H205" s="145"/>
      <c r="M205" s="145"/>
      <c r="R205" s="145"/>
    </row>
    <row r="206" spans="8:18">
      <c r="H206" s="145"/>
      <c r="M206" s="145"/>
      <c r="R206" s="145"/>
    </row>
    <row r="207" spans="8:18">
      <c r="H207" s="145"/>
      <c r="M207" s="145"/>
      <c r="R207" s="145"/>
    </row>
    <row r="208" spans="8:18">
      <c r="H208" s="145"/>
      <c r="M208" s="145"/>
      <c r="R208" s="145"/>
    </row>
    <row r="209" spans="8:18">
      <c r="H209" s="145"/>
      <c r="M209" s="145"/>
      <c r="R209" s="145"/>
    </row>
    <row r="210" spans="8:18">
      <c r="H210" s="145"/>
      <c r="M210" s="145"/>
      <c r="R210" s="145"/>
    </row>
    <row r="211" spans="8:18">
      <c r="H211" s="145"/>
      <c r="M211" s="145"/>
      <c r="R211" s="145"/>
    </row>
    <row r="212" spans="8:18">
      <c r="H212" s="145"/>
      <c r="M212" s="145"/>
      <c r="R212" s="145"/>
    </row>
    <row r="213" spans="8:18">
      <c r="H213" s="145"/>
      <c r="M213" s="145"/>
      <c r="R213" s="145"/>
    </row>
    <row r="214" spans="8:18">
      <c r="H214" s="145"/>
      <c r="M214" s="145"/>
      <c r="R214" s="145"/>
    </row>
    <row r="215" spans="8:18">
      <c r="H215" s="145"/>
      <c r="M215" s="145"/>
      <c r="R215" s="145"/>
    </row>
    <row r="216" spans="8:18">
      <c r="H216" s="145"/>
      <c r="M216" s="145"/>
      <c r="R216" s="145"/>
    </row>
    <row r="217" spans="8:18">
      <c r="H217" s="145"/>
      <c r="M217" s="145"/>
      <c r="R217" s="145"/>
    </row>
    <row r="218" spans="8:18">
      <c r="H218" s="145"/>
      <c r="M218" s="145"/>
      <c r="R218" s="145"/>
    </row>
    <row r="219" spans="8:18">
      <c r="H219" s="145"/>
      <c r="M219" s="145"/>
      <c r="R219" s="145"/>
    </row>
    <row r="220" spans="8:18">
      <c r="H220" s="145"/>
      <c r="M220" s="145"/>
      <c r="R220" s="145"/>
    </row>
  </sheetData>
  <mergeCells count="8">
    <mergeCell ref="Q41:Z41"/>
    <mergeCell ref="A1:P1"/>
    <mergeCell ref="Q1:Z1"/>
    <mergeCell ref="A5:P5"/>
    <mergeCell ref="Q5:Z5"/>
    <mergeCell ref="A23:P23"/>
    <mergeCell ref="Q23:Z23"/>
    <mergeCell ref="A41:P41"/>
  </mergeCells>
  <pageMargins left="0.59055118110236227" right="0.59055118110236227" top="0.59055118110236227" bottom="0.19685039370078741" header="0.31496062992125984" footer="0.27559055118110237"/>
  <pageSetup paperSize="9" firstPageNumber="44" fitToWidth="4" pageOrder="overThenDown" orientation="portrait" useFirstPageNumber="1"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0"/>
  <sheetViews>
    <sheetView zoomScaleNormal="100" workbookViewId="0">
      <selection sqref="A1:P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0" width="7.25" style="145" customWidth="1" outlineLevel="1"/>
    <col min="11" max="12" width="7.25" style="145" customWidth="1"/>
    <col min="13" max="13" width="7.25" style="147" customWidth="1"/>
    <col min="14" max="17" width="7.25" style="145" customWidth="1"/>
    <col min="18" max="18" width="7.25" style="147" customWidth="1"/>
    <col min="19" max="25" width="7.25" style="145" customWidth="1"/>
    <col min="26" max="26" width="8.125" style="145" customWidth="1"/>
    <col min="27" max="16384" width="11.5" style="145"/>
  </cols>
  <sheetData>
    <row r="1" spans="1:36" s="75" customFormat="1" ht="14.25" customHeight="1">
      <c r="A1" s="317" t="s">
        <v>519</v>
      </c>
      <c r="B1" s="317"/>
      <c r="C1" s="317"/>
      <c r="D1" s="317"/>
      <c r="E1" s="317"/>
      <c r="F1" s="317"/>
      <c r="G1" s="317"/>
      <c r="H1" s="317"/>
      <c r="I1" s="317"/>
      <c r="J1" s="317"/>
      <c r="K1" s="317"/>
      <c r="L1" s="317"/>
      <c r="M1" s="317"/>
      <c r="N1" s="317"/>
      <c r="O1" s="317"/>
      <c r="P1" s="317"/>
      <c r="Q1" s="318" t="s">
        <v>518</v>
      </c>
      <c r="R1" s="318"/>
      <c r="S1" s="318"/>
      <c r="T1" s="318"/>
      <c r="U1" s="318"/>
      <c r="V1" s="318"/>
      <c r="W1" s="318"/>
      <c r="X1" s="318"/>
      <c r="Y1" s="318"/>
      <c r="Z1" s="318"/>
    </row>
    <row r="2" spans="1:36"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row>
    <row r="3" spans="1:36" ht="33.6" customHeight="1">
      <c r="A3" s="137" t="s">
        <v>623</v>
      </c>
      <c r="B3" s="138" t="s">
        <v>333</v>
      </c>
      <c r="C3" s="189">
        <v>36341</v>
      </c>
      <c r="D3" s="190">
        <v>36707</v>
      </c>
      <c r="E3" s="190">
        <v>37072</v>
      </c>
      <c r="F3" s="190">
        <v>37437</v>
      </c>
      <c r="G3" s="190">
        <v>37802</v>
      </c>
      <c r="H3" s="190">
        <v>38168</v>
      </c>
      <c r="I3" s="190">
        <v>38533</v>
      </c>
      <c r="J3" s="190">
        <v>38898</v>
      </c>
      <c r="K3" s="190">
        <v>39263</v>
      </c>
      <c r="L3" s="190">
        <v>39629</v>
      </c>
      <c r="M3" s="190">
        <v>39994</v>
      </c>
      <c r="N3" s="190">
        <v>40359</v>
      </c>
      <c r="O3" s="190">
        <v>40724</v>
      </c>
      <c r="P3" s="191">
        <v>41090</v>
      </c>
      <c r="Q3" s="192">
        <v>41455</v>
      </c>
      <c r="R3" s="190">
        <v>41820</v>
      </c>
      <c r="S3" s="190">
        <v>42185</v>
      </c>
      <c r="T3" s="190">
        <v>42551</v>
      </c>
      <c r="U3" s="190">
        <v>42916</v>
      </c>
      <c r="V3" s="190">
        <v>43281</v>
      </c>
      <c r="W3" s="191">
        <v>43646</v>
      </c>
      <c r="X3" s="192">
        <v>44012</v>
      </c>
      <c r="Y3" s="190">
        <v>44377</v>
      </c>
      <c r="Z3" s="191" t="s">
        <v>429</v>
      </c>
    </row>
    <row r="4" spans="1:36" s="147" customFormat="1" ht="7.5" customHeight="1">
      <c r="A4" s="198"/>
      <c r="B4" s="196"/>
    </row>
    <row r="5" spans="1:36" s="198" customFormat="1" ht="16.350000000000001" customHeight="1">
      <c r="A5" s="319" t="s">
        <v>259</v>
      </c>
      <c r="B5" s="319"/>
      <c r="C5" s="319"/>
      <c r="D5" s="319"/>
      <c r="E5" s="319"/>
      <c r="F5" s="319"/>
      <c r="G5" s="319"/>
      <c r="H5" s="319"/>
      <c r="I5" s="319"/>
      <c r="J5" s="319"/>
      <c r="K5" s="319"/>
      <c r="L5" s="319"/>
      <c r="M5" s="319"/>
      <c r="N5" s="319"/>
      <c r="O5" s="319"/>
      <c r="P5" s="319"/>
      <c r="Q5" s="319" t="s">
        <v>259</v>
      </c>
      <c r="R5" s="319"/>
      <c r="S5" s="319"/>
      <c r="T5" s="319"/>
      <c r="U5" s="319"/>
      <c r="V5" s="319"/>
      <c r="W5" s="319"/>
      <c r="X5" s="319"/>
      <c r="Y5" s="319"/>
      <c r="Z5" s="319"/>
      <c r="AA5" s="186"/>
      <c r="AB5" s="186"/>
      <c r="AC5" s="186"/>
      <c r="AD5" s="186"/>
      <c r="AE5" s="186"/>
      <c r="AF5" s="186"/>
      <c r="AG5" s="186"/>
      <c r="AH5" s="186"/>
      <c r="AI5" s="186"/>
      <c r="AJ5" s="186"/>
    </row>
    <row r="6" spans="1:36" ht="11.1" customHeight="1">
      <c r="A6" s="234">
        <v>1</v>
      </c>
      <c r="B6" s="232" t="s">
        <v>334</v>
      </c>
      <c r="C6" s="202">
        <v>152</v>
      </c>
      <c r="D6" s="202">
        <v>149</v>
      </c>
      <c r="E6" s="202">
        <v>151</v>
      </c>
      <c r="F6" s="202">
        <v>151</v>
      </c>
      <c r="G6" s="202">
        <v>145</v>
      </c>
      <c r="H6" s="202">
        <v>158</v>
      </c>
      <c r="I6" s="202">
        <v>208</v>
      </c>
      <c r="J6" s="202">
        <v>195</v>
      </c>
      <c r="K6" s="202">
        <v>214</v>
      </c>
      <c r="L6" s="202">
        <v>210</v>
      </c>
      <c r="M6" s="202">
        <v>215</v>
      </c>
      <c r="N6" s="202">
        <v>244</v>
      </c>
      <c r="O6" s="202">
        <v>270</v>
      </c>
      <c r="P6" s="202">
        <v>273</v>
      </c>
      <c r="Q6" s="202">
        <v>304</v>
      </c>
      <c r="R6" s="202">
        <v>344</v>
      </c>
      <c r="S6" s="202">
        <v>369</v>
      </c>
      <c r="T6" s="202">
        <v>440</v>
      </c>
      <c r="U6" s="202">
        <v>461</v>
      </c>
      <c r="V6" s="202">
        <v>428</v>
      </c>
      <c r="W6" s="202">
        <v>441</v>
      </c>
      <c r="X6" s="202">
        <v>394</v>
      </c>
      <c r="Y6" s="202">
        <v>465</v>
      </c>
      <c r="Z6" s="243">
        <v>1</v>
      </c>
    </row>
    <row r="7" spans="1:36" ht="11.1" customHeight="1">
      <c r="A7" s="234">
        <v>2</v>
      </c>
      <c r="B7" s="232" t="s">
        <v>335</v>
      </c>
      <c r="C7" s="202">
        <v>101</v>
      </c>
      <c r="D7" s="202">
        <v>98</v>
      </c>
      <c r="E7" s="202">
        <v>119</v>
      </c>
      <c r="F7" s="202">
        <v>107</v>
      </c>
      <c r="G7" s="202">
        <v>124</v>
      </c>
      <c r="H7" s="202">
        <v>134</v>
      </c>
      <c r="I7" s="202">
        <v>152</v>
      </c>
      <c r="J7" s="202">
        <v>154</v>
      </c>
      <c r="K7" s="202">
        <v>147</v>
      </c>
      <c r="L7" s="202">
        <v>177</v>
      </c>
      <c r="M7" s="202">
        <v>157</v>
      </c>
      <c r="N7" s="202">
        <v>160</v>
      </c>
      <c r="O7" s="202">
        <v>179</v>
      </c>
      <c r="P7" s="202">
        <v>179</v>
      </c>
      <c r="Q7" s="202">
        <v>211</v>
      </c>
      <c r="R7" s="202">
        <v>279</v>
      </c>
      <c r="S7" s="202">
        <v>258</v>
      </c>
      <c r="T7" s="202">
        <v>281</v>
      </c>
      <c r="U7" s="202">
        <v>274</v>
      </c>
      <c r="V7" s="202">
        <v>267</v>
      </c>
      <c r="W7" s="202">
        <v>258</v>
      </c>
      <c r="X7" s="202">
        <v>244</v>
      </c>
      <c r="Y7" s="202">
        <v>317</v>
      </c>
      <c r="Z7" s="243">
        <v>2</v>
      </c>
    </row>
    <row r="8" spans="1:36" ht="11.1" customHeight="1">
      <c r="A8" s="234">
        <v>3</v>
      </c>
      <c r="B8" s="232" t="s">
        <v>336</v>
      </c>
      <c r="C8" s="202">
        <v>1901</v>
      </c>
      <c r="D8" s="202">
        <v>1915</v>
      </c>
      <c r="E8" s="202">
        <v>1919</v>
      </c>
      <c r="F8" s="202">
        <v>1916</v>
      </c>
      <c r="G8" s="202">
        <v>1862</v>
      </c>
      <c r="H8" s="202">
        <v>1889</v>
      </c>
      <c r="I8" s="202">
        <v>2041</v>
      </c>
      <c r="J8" s="202">
        <v>2170</v>
      </c>
      <c r="K8" s="202">
        <v>2242</v>
      </c>
      <c r="L8" s="202">
        <v>2335</v>
      </c>
      <c r="M8" s="202">
        <v>2433</v>
      </c>
      <c r="N8" s="202">
        <v>2829</v>
      </c>
      <c r="O8" s="202">
        <v>3113</v>
      </c>
      <c r="P8" s="202">
        <v>3342</v>
      </c>
      <c r="Q8" s="202">
        <v>3437</v>
      </c>
      <c r="R8" s="202">
        <v>3732</v>
      </c>
      <c r="S8" s="202">
        <v>4055</v>
      </c>
      <c r="T8" s="202">
        <v>4448</v>
      </c>
      <c r="U8" s="202">
        <v>4510</v>
      </c>
      <c r="V8" s="202">
        <v>4677</v>
      </c>
      <c r="W8" s="202">
        <v>4530</v>
      </c>
      <c r="X8" s="202">
        <v>4558</v>
      </c>
      <c r="Y8" s="202">
        <v>4775</v>
      </c>
      <c r="Z8" s="243">
        <v>3</v>
      </c>
    </row>
    <row r="9" spans="1:36" ht="11.1" customHeight="1">
      <c r="A9" s="234">
        <v>4</v>
      </c>
      <c r="B9" s="232" t="s">
        <v>337</v>
      </c>
      <c r="C9" s="202">
        <v>47</v>
      </c>
      <c r="D9" s="202">
        <v>48</v>
      </c>
      <c r="E9" s="202">
        <v>46</v>
      </c>
      <c r="F9" s="202">
        <v>49</v>
      </c>
      <c r="G9" s="202">
        <v>48</v>
      </c>
      <c r="H9" s="202">
        <v>53</v>
      </c>
      <c r="I9" s="202">
        <v>64</v>
      </c>
      <c r="J9" s="202">
        <v>91</v>
      </c>
      <c r="K9" s="202">
        <v>74</v>
      </c>
      <c r="L9" s="202">
        <v>78</v>
      </c>
      <c r="M9" s="202">
        <v>101</v>
      </c>
      <c r="N9" s="202">
        <v>127</v>
      </c>
      <c r="O9" s="202">
        <v>109</v>
      </c>
      <c r="P9" s="202">
        <v>127</v>
      </c>
      <c r="Q9" s="202">
        <v>150</v>
      </c>
      <c r="R9" s="202">
        <v>172</v>
      </c>
      <c r="S9" s="202">
        <v>269</v>
      </c>
      <c r="T9" s="202">
        <v>376</v>
      </c>
      <c r="U9" s="202">
        <v>338</v>
      </c>
      <c r="V9" s="202">
        <v>316</v>
      </c>
      <c r="W9" s="202">
        <v>301</v>
      </c>
      <c r="X9" s="202">
        <v>290</v>
      </c>
      <c r="Y9" s="202">
        <v>317</v>
      </c>
      <c r="Z9" s="243">
        <v>4</v>
      </c>
    </row>
    <row r="10" spans="1:36" ht="11.1" customHeight="1">
      <c r="A10" s="234">
        <v>5</v>
      </c>
      <c r="B10" s="232" t="s">
        <v>338</v>
      </c>
      <c r="C10" s="202">
        <v>1588</v>
      </c>
      <c r="D10" s="202">
        <v>1513</v>
      </c>
      <c r="E10" s="202">
        <v>1554</v>
      </c>
      <c r="F10" s="202">
        <v>1505</v>
      </c>
      <c r="G10" s="202">
        <v>1440</v>
      </c>
      <c r="H10" s="202">
        <v>1585</v>
      </c>
      <c r="I10" s="202">
        <v>1624</v>
      </c>
      <c r="J10" s="202">
        <v>1566</v>
      </c>
      <c r="K10" s="202">
        <v>1768</v>
      </c>
      <c r="L10" s="202">
        <v>1699</v>
      </c>
      <c r="M10" s="202">
        <v>1733</v>
      </c>
      <c r="N10" s="202">
        <v>2105</v>
      </c>
      <c r="O10" s="202">
        <v>2190</v>
      </c>
      <c r="P10" s="202">
        <v>2546</v>
      </c>
      <c r="Q10" s="202">
        <v>2593</v>
      </c>
      <c r="R10" s="202">
        <v>2783</v>
      </c>
      <c r="S10" s="202">
        <v>2975</v>
      </c>
      <c r="T10" s="202">
        <v>3114</v>
      </c>
      <c r="U10" s="202">
        <v>3086</v>
      </c>
      <c r="V10" s="202">
        <v>3093</v>
      </c>
      <c r="W10" s="202">
        <v>2956</v>
      </c>
      <c r="X10" s="202">
        <v>2966</v>
      </c>
      <c r="Y10" s="202">
        <v>3237</v>
      </c>
      <c r="Z10" s="243">
        <v>5</v>
      </c>
    </row>
    <row r="11" spans="1:36" ht="11.1" customHeight="1">
      <c r="A11" s="234">
        <v>6</v>
      </c>
      <c r="B11" s="232" t="s">
        <v>339</v>
      </c>
      <c r="C11" s="202">
        <v>3902</v>
      </c>
      <c r="D11" s="202">
        <v>3871</v>
      </c>
      <c r="E11" s="202">
        <v>3752</v>
      </c>
      <c r="F11" s="202">
        <v>3811</v>
      </c>
      <c r="G11" s="202">
        <v>3805</v>
      </c>
      <c r="H11" s="202">
        <v>4015</v>
      </c>
      <c r="I11" s="202">
        <v>4244</v>
      </c>
      <c r="J11" s="202">
        <v>4380</v>
      </c>
      <c r="K11" s="202">
        <v>4617</v>
      </c>
      <c r="L11" s="202">
        <v>4723</v>
      </c>
      <c r="M11" s="202">
        <v>4656</v>
      </c>
      <c r="N11" s="202">
        <v>4973</v>
      </c>
      <c r="O11" s="202">
        <v>5140</v>
      </c>
      <c r="P11" s="202">
        <v>5379</v>
      </c>
      <c r="Q11" s="202">
        <v>5649</v>
      </c>
      <c r="R11" s="202">
        <v>5942</v>
      </c>
      <c r="S11" s="202">
        <v>6589</v>
      </c>
      <c r="T11" s="202">
        <v>6918</v>
      </c>
      <c r="U11" s="202">
        <v>6945</v>
      </c>
      <c r="V11" s="202">
        <v>7112</v>
      </c>
      <c r="W11" s="202">
        <v>7104</v>
      </c>
      <c r="X11" s="202">
        <v>7041</v>
      </c>
      <c r="Y11" s="202">
        <v>7516</v>
      </c>
      <c r="Z11" s="243">
        <v>6</v>
      </c>
    </row>
    <row r="12" spans="1:36" ht="11.1" customHeight="1">
      <c r="A12" s="234">
        <v>7</v>
      </c>
      <c r="B12" s="232" t="s">
        <v>340</v>
      </c>
      <c r="C12" s="202">
        <v>487</v>
      </c>
      <c r="D12" s="202">
        <v>455</v>
      </c>
      <c r="E12" s="202">
        <v>431</v>
      </c>
      <c r="F12" s="202">
        <v>371</v>
      </c>
      <c r="G12" s="202">
        <v>366</v>
      </c>
      <c r="H12" s="202">
        <v>403</v>
      </c>
      <c r="I12" s="202">
        <v>444</v>
      </c>
      <c r="J12" s="202">
        <v>410</v>
      </c>
      <c r="K12" s="202">
        <v>457</v>
      </c>
      <c r="L12" s="202">
        <v>441</v>
      </c>
      <c r="M12" s="202">
        <v>445</v>
      </c>
      <c r="N12" s="202">
        <v>533</v>
      </c>
      <c r="O12" s="202">
        <v>582</v>
      </c>
      <c r="P12" s="202">
        <v>626</v>
      </c>
      <c r="Q12" s="202">
        <v>658</v>
      </c>
      <c r="R12" s="202">
        <v>625</v>
      </c>
      <c r="S12" s="202">
        <v>736</v>
      </c>
      <c r="T12" s="202">
        <v>755</v>
      </c>
      <c r="U12" s="202">
        <v>776</v>
      </c>
      <c r="V12" s="202">
        <v>714</v>
      </c>
      <c r="W12" s="202">
        <v>700</v>
      </c>
      <c r="X12" s="202">
        <v>686</v>
      </c>
      <c r="Y12" s="202">
        <v>840</v>
      </c>
      <c r="Z12" s="243">
        <v>7</v>
      </c>
    </row>
    <row r="13" spans="1:36" ht="11.1" customHeight="1">
      <c r="A13" s="234">
        <v>8</v>
      </c>
      <c r="B13" s="232" t="s">
        <v>341</v>
      </c>
      <c r="C13" s="202">
        <v>1074</v>
      </c>
      <c r="D13" s="202">
        <v>931</v>
      </c>
      <c r="E13" s="202">
        <v>845</v>
      </c>
      <c r="F13" s="202">
        <v>825</v>
      </c>
      <c r="G13" s="202">
        <v>821</v>
      </c>
      <c r="H13" s="202">
        <v>890</v>
      </c>
      <c r="I13" s="202">
        <v>1002</v>
      </c>
      <c r="J13" s="202">
        <v>1005</v>
      </c>
      <c r="K13" s="202">
        <v>1075</v>
      </c>
      <c r="L13" s="202">
        <v>1037</v>
      </c>
      <c r="M13" s="202">
        <v>1050</v>
      </c>
      <c r="N13" s="202">
        <v>1383</v>
      </c>
      <c r="O13" s="202">
        <v>1511</v>
      </c>
      <c r="P13" s="202">
        <v>1674</v>
      </c>
      <c r="Q13" s="202">
        <v>1655</v>
      </c>
      <c r="R13" s="202">
        <v>1823</v>
      </c>
      <c r="S13" s="202">
        <v>2026</v>
      </c>
      <c r="T13" s="202">
        <v>2406</v>
      </c>
      <c r="U13" s="202">
        <v>2584</v>
      </c>
      <c r="V13" s="202">
        <v>2626</v>
      </c>
      <c r="W13" s="202">
        <v>2443</v>
      </c>
      <c r="X13" s="202">
        <v>2379</v>
      </c>
      <c r="Y13" s="202">
        <v>2607</v>
      </c>
      <c r="Z13" s="243">
        <v>8</v>
      </c>
    </row>
    <row r="14" spans="1:36" ht="11.1" customHeight="1">
      <c r="A14" s="234">
        <v>9</v>
      </c>
      <c r="B14" s="232" t="s">
        <v>342</v>
      </c>
      <c r="C14" s="202">
        <v>4302</v>
      </c>
      <c r="D14" s="202">
        <v>4167</v>
      </c>
      <c r="E14" s="202">
        <v>4433</v>
      </c>
      <c r="F14" s="202">
        <v>4258</v>
      </c>
      <c r="G14" s="202">
        <v>4016</v>
      </c>
      <c r="H14" s="202">
        <v>4244</v>
      </c>
      <c r="I14" s="202">
        <v>4748</v>
      </c>
      <c r="J14" s="202">
        <v>5201</v>
      </c>
      <c r="K14" s="202">
        <v>5799</v>
      </c>
      <c r="L14" s="202">
        <v>6125</v>
      </c>
      <c r="M14" s="202">
        <v>6169</v>
      </c>
      <c r="N14" s="202">
        <v>7301</v>
      </c>
      <c r="O14" s="202">
        <v>7469</v>
      </c>
      <c r="P14" s="202">
        <v>7770</v>
      </c>
      <c r="Q14" s="202">
        <v>8125</v>
      </c>
      <c r="R14" s="202">
        <v>8649</v>
      </c>
      <c r="S14" s="202">
        <v>9056</v>
      </c>
      <c r="T14" s="202">
        <v>9780</v>
      </c>
      <c r="U14" s="202">
        <v>9819</v>
      </c>
      <c r="V14" s="202">
        <v>9680</v>
      </c>
      <c r="W14" s="202">
        <v>9619</v>
      </c>
      <c r="X14" s="202">
        <v>9463</v>
      </c>
      <c r="Y14" s="202">
        <v>9884</v>
      </c>
      <c r="Z14" s="243">
        <v>9</v>
      </c>
    </row>
    <row r="15" spans="1:36" ht="11.1" customHeight="1">
      <c r="A15" s="234">
        <v>10</v>
      </c>
      <c r="B15" s="232" t="s">
        <v>343</v>
      </c>
      <c r="C15" s="202">
        <v>88</v>
      </c>
      <c r="D15" s="202">
        <v>83</v>
      </c>
      <c r="E15" s="202">
        <v>78</v>
      </c>
      <c r="F15" s="202">
        <v>75</v>
      </c>
      <c r="G15" s="202">
        <v>51</v>
      </c>
      <c r="H15" s="202">
        <v>57</v>
      </c>
      <c r="I15" s="202">
        <v>35</v>
      </c>
      <c r="J15" s="202">
        <v>61</v>
      </c>
      <c r="K15" s="202">
        <v>80</v>
      </c>
      <c r="L15" s="202">
        <v>58</v>
      </c>
      <c r="M15" s="202">
        <v>58</v>
      </c>
      <c r="N15" s="202">
        <v>66</v>
      </c>
      <c r="O15" s="202">
        <v>55</v>
      </c>
      <c r="P15" s="202">
        <v>70</v>
      </c>
      <c r="Q15" s="202">
        <v>85</v>
      </c>
      <c r="R15" s="202">
        <v>89</v>
      </c>
      <c r="S15" s="202">
        <v>92</v>
      </c>
      <c r="T15" s="202">
        <v>95</v>
      </c>
      <c r="U15" s="202">
        <v>94</v>
      </c>
      <c r="V15" s="202">
        <v>85</v>
      </c>
      <c r="W15" s="202">
        <v>94</v>
      </c>
      <c r="X15" s="202">
        <v>81</v>
      </c>
      <c r="Y15" s="202">
        <v>104</v>
      </c>
      <c r="Z15" s="243">
        <v>10</v>
      </c>
    </row>
    <row r="16" spans="1:36" ht="11.1" customHeight="1">
      <c r="A16" s="234">
        <v>11</v>
      </c>
      <c r="B16" s="232" t="s">
        <v>344</v>
      </c>
      <c r="C16" s="202">
        <v>1185</v>
      </c>
      <c r="D16" s="202">
        <v>1265</v>
      </c>
      <c r="E16" s="202">
        <v>1340</v>
      </c>
      <c r="F16" s="202">
        <v>1369</v>
      </c>
      <c r="G16" s="202">
        <v>1124</v>
      </c>
      <c r="H16" s="202">
        <v>1227</v>
      </c>
      <c r="I16" s="202">
        <v>1269</v>
      </c>
      <c r="J16" s="202">
        <v>1402</v>
      </c>
      <c r="K16" s="202">
        <v>1411</v>
      </c>
      <c r="L16" s="202">
        <v>1346</v>
      </c>
      <c r="M16" s="202">
        <v>1309</v>
      </c>
      <c r="N16" s="202">
        <v>1388</v>
      </c>
      <c r="O16" s="202">
        <v>1474</v>
      </c>
      <c r="P16" s="202">
        <v>1595</v>
      </c>
      <c r="Q16" s="202">
        <v>1726</v>
      </c>
      <c r="R16" s="202">
        <v>1711</v>
      </c>
      <c r="S16" s="202">
        <v>1778</v>
      </c>
      <c r="T16" s="202">
        <v>1904</v>
      </c>
      <c r="U16" s="202">
        <v>1925</v>
      </c>
      <c r="V16" s="202">
        <v>1822</v>
      </c>
      <c r="W16" s="202">
        <v>1737</v>
      </c>
      <c r="X16" s="202">
        <v>1779</v>
      </c>
      <c r="Y16" s="202">
        <v>2144</v>
      </c>
      <c r="Z16" s="243">
        <v>11</v>
      </c>
    </row>
    <row r="17" spans="1:36" ht="11.1" customHeight="1">
      <c r="A17" s="234">
        <v>12</v>
      </c>
      <c r="B17" s="232" t="s">
        <v>345</v>
      </c>
      <c r="C17" s="202">
        <v>1731</v>
      </c>
      <c r="D17" s="202">
        <v>1877</v>
      </c>
      <c r="E17" s="202">
        <v>1839</v>
      </c>
      <c r="F17" s="202">
        <v>1893</v>
      </c>
      <c r="G17" s="202">
        <v>1736</v>
      </c>
      <c r="H17" s="202">
        <v>2031</v>
      </c>
      <c r="I17" s="202">
        <v>2081</v>
      </c>
      <c r="J17" s="202">
        <v>2216</v>
      </c>
      <c r="K17" s="202">
        <v>2166</v>
      </c>
      <c r="L17" s="202">
        <v>2010</v>
      </c>
      <c r="M17" s="202">
        <v>1980</v>
      </c>
      <c r="N17" s="202">
        <v>1974</v>
      </c>
      <c r="O17" s="202">
        <v>1916</v>
      </c>
      <c r="P17" s="202">
        <v>2025</v>
      </c>
      <c r="Q17" s="202">
        <v>1985</v>
      </c>
      <c r="R17" s="202">
        <v>2021</v>
      </c>
      <c r="S17" s="202">
        <v>2058</v>
      </c>
      <c r="T17" s="202">
        <v>2138</v>
      </c>
      <c r="U17" s="202">
        <v>2064</v>
      </c>
      <c r="V17" s="202">
        <v>1891</v>
      </c>
      <c r="W17" s="202">
        <v>1821</v>
      </c>
      <c r="X17" s="202">
        <v>1822</v>
      </c>
      <c r="Y17" s="202">
        <v>1838</v>
      </c>
      <c r="Z17" s="243">
        <v>12</v>
      </c>
    </row>
    <row r="18" spans="1:36" ht="11.1" customHeight="1">
      <c r="A18" s="234">
        <v>13</v>
      </c>
      <c r="B18" s="232" t="s">
        <v>346</v>
      </c>
      <c r="C18" s="202">
        <v>808</v>
      </c>
      <c r="D18" s="202">
        <v>857</v>
      </c>
      <c r="E18" s="202">
        <v>796</v>
      </c>
      <c r="F18" s="202">
        <v>750</v>
      </c>
      <c r="G18" s="202">
        <v>941</v>
      </c>
      <c r="H18" s="202">
        <v>905</v>
      </c>
      <c r="I18" s="202">
        <v>889</v>
      </c>
      <c r="J18" s="202">
        <v>1017</v>
      </c>
      <c r="K18" s="202">
        <v>968</v>
      </c>
      <c r="L18" s="202">
        <v>857</v>
      </c>
      <c r="M18" s="202">
        <v>770</v>
      </c>
      <c r="N18" s="202">
        <v>783</v>
      </c>
      <c r="O18" s="202">
        <v>738</v>
      </c>
      <c r="P18" s="202">
        <v>817</v>
      </c>
      <c r="Q18" s="202">
        <v>824</v>
      </c>
      <c r="R18" s="202">
        <v>787</v>
      </c>
      <c r="S18" s="202">
        <v>825</v>
      </c>
      <c r="T18" s="202">
        <v>853</v>
      </c>
      <c r="U18" s="202">
        <v>833</v>
      </c>
      <c r="V18" s="202">
        <v>810</v>
      </c>
      <c r="W18" s="202">
        <v>827</v>
      </c>
      <c r="X18" s="202">
        <v>818</v>
      </c>
      <c r="Y18" s="202">
        <v>878</v>
      </c>
      <c r="Z18" s="243">
        <v>13</v>
      </c>
    </row>
    <row r="19" spans="1:36" ht="11.1" customHeight="1">
      <c r="A19" s="234">
        <v>14</v>
      </c>
      <c r="B19" s="232" t="s">
        <v>347</v>
      </c>
      <c r="C19" s="202">
        <v>12922</v>
      </c>
      <c r="D19" s="202">
        <v>13356</v>
      </c>
      <c r="E19" s="202">
        <v>13167</v>
      </c>
      <c r="F19" s="202">
        <v>13260</v>
      </c>
      <c r="G19" s="202">
        <v>12863</v>
      </c>
      <c r="H19" s="202">
        <v>13221</v>
      </c>
      <c r="I19" s="202">
        <v>13631</v>
      </c>
      <c r="J19" s="202">
        <v>14233</v>
      </c>
      <c r="K19" s="202">
        <v>14966</v>
      </c>
      <c r="L19" s="202">
        <v>15189</v>
      </c>
      <c r="M19" s="202">
        <v>14677</v>
      </c>
      <c r="N19" s="202">
        <v>15433</v>
      </c>
      <c r="O19" s="202">
        <v>15328</v>
      </c>
      <c r="P19" s="202">
        <v>15779</v>
      </c>
      <c r="Q19" s="202">
        <v>15791</v>
      </c>
      <c r="R19" s="202">
        <v>16181</v>
      </c>
      <c r="S19" s="202">
        <v>16722</v>
      </c>
      <c r="T19" s="202">
        <v>16928</v>
      </c>
      <c r="U19" s="202">
        <v>17166</v>
      </c>
      <c r="V19" s="202">
        <v>16924</v>
      </c>
      <c r="W19" s="202">
        <v>16820</v>
      </c>
      <c r="X19" s="202">
        <v>16669</v>
      </c>
      <c r="Y19" s="202">
        <v>17256</v>
      </c>
      <c r="Z19" s="243">
        <v>14</v>
      </c>
    </row>
    <row r="20" spans="1:36" ht="11.1" customHeight="1">
      <c r="A20" s="234">
        <v>15</v>
      </c>
      <c r="B20" s="232" t="s">
        <v>348</v>
      </c>
      <c r="C20" s="202">
        <v>9004</v>
      </c>
      <c r="D20" s="202">
        <v>9483</v>
      </c>
      <c r="E20" s="202">
        <v>9178</v>
      </c>
      <c r="F20" s="202">
        <v>9467</v>
      </c>
      <c r="G20" s="202">
        <v>9419</v>
      </c>
      <c r="H20" s="202">
        <v>9998</v>
      </c>
      <c r="I20" s="202">
        <v>10232</v>
      </c>
      <c r="J20" s="202">
        <v>10985</v>
      </c>
      <c r="K20" s="202">
        <v>11417</v>
      </c>
      <c r="L20" s="202">
        <v>11558</v>
      </c>
      <c r="M20" s="202">
        <v>11374</v>
      </c>
      <c r="N20" s="202">
        <v>11841</v>
      </c>
      <c r="O20" s="202">
        <v>12584</v>
      </c>
      <c r="P20" s="202">
        <v>13085</v>
      </c>
      <c r="Q20" s="202">
        <v>13293</v>
      </c>
      <c r="R20" s="202">
        <v>13781</v>
      </c>
      <c r="S20" s="202">
        <v>14115</v>
      </c>
      <c r="T20" s="202">
        <v>14386</v>
      </c>
      <c r="U20" s="202">
        <v>14771</v>
      </c>
      <c r="V20" s="202">
        <v>14510</v>
      </c>
      <c r="W20" s="202">
        <v>14252</v>
      </c>
      <c r="X20" s="202">
        <v>14019</v>
      </c>
      <c r="Y20" s="202">
        <v>14306</v>
      </c>
      <c r="Z20" s="243">
        <v>15</v>
      </c>
    </row>
    <row r="21" spans="1:36" s="169" customFormat="1" ht="18" customHeight="1">
      <c r="A21" s="235">
        <v>16</v>
      </c>
      <c r="B21" s="233" t="s">
        <v>625</v>
      </c>
      <c r="C21" s="203">
        <v>39402</v>
      </c>
      <c r="D21" s="203">
        <v>40106</v>
      </c>
      <c r="E21" s="203">
        <v>39702</v>
      </c>
      <c r="F21" s="203">
        <v>39911</v>
      </c>
      <c r="G21" s="203">
        <v>38857</v>
      </c>
      <c r="H21" s="203">
        <v>40911</v>
      </c>
      <c r="I21" s="203">
        <v>42772</v>
      </c>
      <c r="J21" s="203">
        <v>45201</v>
      </c>
      <c r="K21" s="203">
        <v>47575</v>
      </c>
      <c r="L21" s="203">
        <v>48049</v>
      </c>
      <c r="M21" s="203">
        <v>47386</v>
      </c>
      <c r="N21" s="203">
        <v>51413</v>
      </c>
      <c r="O21" s="203">
        <v>53006</v>
      </c>
      <c r="P21" s="203">
        <v>55960</v>
      </c>
      <c r="Q21" s="203">
        <v>57264</v>
      </c>
      <c r="R21" s="203">
        <v>60393</v>
      </c>
      <c r="S21" s="203">
        <v>64010</v>
      </c>
      <c r="T21" s="203">
        <v>67330</v>
      </c>
      <c r="U21" s="203">
        <v>69345</v>
      </c>
      <c r="V21" s="203">
        <v>69558</v>
      </c>
      <c r="W21" s="203">
        <v>68411</v>
      </c>
      <c r="X21" s="203">
        <v>67263</v>
      </c>
      <c r="Y21" s="203">
        <v>71459</v>
      </c>
      <c r="Z21" s="242">
        <v>16</v>
      </c>
      <c r="AA21" s="203"/>
      <c r="AB21" s="203"/>
      <c r="AC21" s="203"/>
      <c r="AD21" s="203"/>
      <c r="AE21" s="203"/>
      <c r="AF21" s="153"/>
    </row>
    <row r="22" spans="1:36" s="147" customFormat="1" ht="7.5" customHeight="1">
      <c r="A22" s="198"/>
      <c r="B22" s="196"/>
    </row>
    <row r="23" spans="1:36" s="198" customFormat="1" ht="16.350000000000001" customHeight="1">
      <c r="A23" s="319" t="s">
        <v>349</v>
      </c>
      <c r="B23" s="319"/>
      <c r="C23" s="319"/>
      <c r="D23" s="319"/>
      <c r="E23" s="319"/>
      <c r="F23" s="319"/>
      <c r="G23" s="319"/>
      <c r="H23" s="319" t="s">
        <v>349</v>
      </c>
      <c r="I23" s="319"/>
      <c r="J23" s="319"/>
      <c r="K23" s="319"/>
      <c r="L23" s="319"/>
      <c r="M23" s="319"/>
      <c r="N23" s="319"/>
      <c r="O23" s="319"/>
      <c r="P23" s="319"/>
      <c r="Q23" s="319" t="s">
        <v>349</v>
      </c>
      <c r="R23" s="319"/>
      <c r="S23" s="319"/>
      <c r="T23" s="319"/>
      <c r="U23" s="319"/>
      <c r="V23" s="319"/>
      <c r="W23" s="319"/>
      <c r="X23" s="319"/>
      <c r="Y23" s="319"/>
      <c r="Z23" s="319"/>
      <c r="AA23" s="186"/>
      <c r="AB23" s="186"/>
      <c r="AC23" s="186"/>
      <c r="AD23" s="186"/>
      <c r="AE23" s="186"/>
      <c r="AF23" s="186"/>
      <c r="AG23" s="186"/>
      <c r="AH23" s="186"/>
      <c r="AI23" s="186"/>
      <c r="AJ23" s="186"/>
    </row>
    <row r="24" spans="1:36" ht="11.1" customHeight="1">
      <c r="A24" s="234">
        <v>17</v>
      </c>
      <c r="B24" s="232" t="s">
        <v>334</v>
      </c>
      <c r="C24" s="202">
        <v>96</v>
      </c>
      <c r="D24" s="202">
        <v>100</v>
      </c>
      <c r="E24" s="202">
        <v>98</v>
      </c>
      <c r="F24" s="202">
        <v>91</v>
      </c>
      <c r="G24" s="202">
        <v>103</v>
      </c>
      <c r="H24" s="202">
        <v>120</v>
      </c>
      <c r="I24" s="202">
        <v>155</v>
      </c>
      <c r="J24" s="202">
        <v>146</v>
      </c>
      <c r="K24" s="202">
        <v>162</v>
      </c>
      <c r="L24" s="202">
        <v>163</v>
      </c>
      <c r="M24" s="202">
        <v>166</v>
      </c>
      <c r="N24" s="202">
        <v>180</v>
      </c>
      <c r="O24" s="202">
        <v>191</v>
      </c>
      <c r="P24" s="202">
        <v>199</v>
      </c>
      <c r="Q24" s="202">
        <v>197</v>
      </c>
      <c r="R24" s="202">
        <v>227</v>
      </c>
      <c r="S24" s="202">
        <v>244</v>
      </c>
      <c r="T24" s="202">
        <v>290</v>
      </c>
      <c r="U24" s="202">
        <v>312</v>
      </c>
      <c r="V24" s="202">
        <v>305</v>
      </c>
      <c r="W24" s="202">
        <v>321</v>
      </c>
      <c r="X24" s="202">
        <v>298</v>
      </c>
      <c r="Y24" s="202">
        <v>336</v>
      </c>
      <c r="Z24" s="243">
        <v>17</v>
      </c>
    </row>
    <row r="25" spans="1:36" ht="11.1" customHeight="1">
      <c r="A25" s="234">
        <v>18</v>
      </c>
      <c r="B25" s="232" t="s">
        <v>335</v>
      </c>
      <c r="C25" s="202">
        <v>64</v>
      </c>
      <c r="D25" s="202">
        <v>61</v>
      </c>
      <c r="E25" s="202">
        <v>85</v>
      </c>
      <c r="F25" s="202">
        <v>83</v>
      </c>
      <c r="G25" s="202">
        <v>87</v>
      </c>
      <c r="H25" s="202">
        <v>103</v>
      </c>
      <c r="I25" s="202">
        <v>116</v>
      </c>
      <c r="J25" s="202">
        <v>114</v>
      </c>
      <c r="K25" s="202">
        <v>111</v>
      </c>
      <c r="L25" s="202">
        <v>136</v>
      </c>
      <c r="M25" s="202">
        <v>113</v>
      </c>
      <c r="N25" s="202">
        <v>108</v>
      </c>
      <c r="O25" s="202">
        <v>117</v>
      </c>
      <c r="P25" s="202">
        <v>130</v>
      </c>
      <c r="Q25" s="202">
        <v>151</v>
      </c>
      <c r="R25" s="202">
        <v>188</v>
      </c>
      <c r="S25" s="202">
        <v>179</v>
      </c>
      <c r="T25" s="202">
        <v>194</v>
      </c>
      <c r="U25" s="202">
        <v>179</v>
      </c>
      <c r="V25" s="202">
        <v>183</v>
      </c>
      <c r="W25" s="202">
        <v>181</v>
      </c>
      <c r="X25" s="202">
        <v>172</v>
      </c>
      <c r="Y25" s="202">
        <v>207</v>
      </c>
      <c r="Z25" s="243">
        <v>18</v>
      </c>
    </row>
    <row r="26" spans="1:36" ht="11.1" customHeight="1">
      <c r="A26" s="234">
        <v>19</v>
      </c>
      <c r="B26" s="232" t="s">
        <v>336</v>
      </c>
      <c r="C26" s="202">
        <v>1282</v>
      </c>
      <c r="D26" s="202">
        <v>1286</v>
      </c>
      <c r="E26" s="202">
        <v>1269</v>
      </c>
      <c r="F26" s="202">
        <v>1269</v>
      </c>
      <c r="G26" s="202">
        <v>1235</v>
      </c>
      <c r="H26" s="202">
        <v>1282</v>
      </c>
      <c r="I26" s="202">
        <v>1335</v>
      </c>
      <c r="J26" s="202">
        <v>1379</v>
      </c>
      <c r="K26" s="202">
        <v>1502</v>
      </c>
      <c r="L26" s="202">
        <v>1564</v>
      </c>
      <c r="M26" s="202">
        <v>1591</v>
      </c>
      <c r="N26" s="202">
        <v>1920</v>
      </c>
      <c r="O26" s="202">
        <v>2111</v>
      </c>
      <c r="P26" s="202">
        <v>2240</v>
      </c>
      <c r="Q26" s="202">
        <v>2345</v>
      </c>
      <c r="R26" s="202">
        <v>2529</v>
      </c>
      <c r="S26" s="202">
        <v>2734</v>
      </c>
      <c r="T26" s="202">
        <v>3008</v>
      </c>
      <c r="U26" s="202">
        <v>3044</v>
      </c>
      <c r="V26" s="202">
        <v>3166</v>
      </c>
      <c r="W26" s="202">
        <v>3017</v>
      </c>
      <c r="X26" s="202">
        <v>2993</v>
      </c>
      <c r="Y26" s="202">
        <v>3143</v>
      </c>
      <c r="Z26" s="243">
        <v>19</v>
      </c>
    </row>
    <row r="27" spans="1:36" ht="11.1" customHeight="1">
      <c r="A27" s="234">
        <v>20</v>
      </c>
      <c r="B27" s="232" t="s">
        <v>337</v>
      </c>
      <c r="C27" s="202">
        <v>41</v>
      </c>
      <c r="D27" s="202">
        <v>34</v>
      </c>
      <c r="E27" s="202">
        <v>34</v>
      </c>
      <c r="F27" s="202">
        <v>36</v>
      </c>
      <c r="G27" s="202">
        <v>34</v>
      </c>
      <c r="H27" s="202">
        <v>44</v>
      </c>
      <c r="I27" s="202">
        <v>51</v>
      </c>
      <c r="J27" s="202">
        <v>74</v>
      </c>
      <c r="K27" s="202">
        <v>54</v>
      </c>
      <c r="L27" s="202">
        <v>61</v>
      </c>
      <c r="M27" s="202">
        <v>90</v>
      </c>
      <c r="N27" s="202">
        <v>111</v>
      </c>
      <c r="O27" s="202">
        <v>96</v>
      </c>
      <c r="P27" s="202">
        <v>112</v>
      </c>
      <c r="Q27" s="202">
        <v>120</v>
      </c>
      <c r="R27" s="202">
        <v>140</v>
      </c>
      <c r="S27" s="202">
        <v>219</v>
      </c>
      <c r="T27" s="202">
        <v>324</v>
      </c>
      <c r="U27" s="202">
        <v>285</v>
      </c>
      <c r="V27" s="202">
        <v>261</v>
      </c>
      <c r="W27" s="202">
        <v>245</v>
      </c>
      <c r="X27" s="202">
        <v>242</v>
      </c>
      <c r="Y27" s="202">
        <v>270</v>
      </c>
      <c r="Z27" s="243">
        <v>20</v>
      </c>
    </row>
    <row r="28" spans="1:36" ht="11.1" customHeight="1">
      <c r="A28" s="234">
        <v>21</v>
      </c>
      <c r="B28" s="232" t="s">
        <v>338</v>
      </c>
      <c r="C28" s="202">
        <v>1158</v>
      </c>
      <c r="D28" s="202">
        <v>1168</v>
      </c>
      <c r="E28" s="202">
        <v>1161</v>
      </c>
      <c r="F28" s="202">
        <v>1038</v>
      </c>
      <c r="G28" s="202">
        <v>1035</v>
      </c>
      <c r="H28" s="202">
        <v>1125</v>
      </c>
      <c r="I28" s="202">
        <v>1145</v>
      </c>
      <c r="J28" s="202">
        <v>1122</v>
      </c>
      <c r="K28" s="202">
        <v>1337</v>
      </c>
      <c r="L28" s="202">
        <v>1251</v>
      </c>
      <c r="M28" s="202">
        <v>1275</v>
      </c>
      <c r="N28" s="202">
        <v>1527</v>
      </c>
      <c r="O28" s="202">
        <v>1537</v>
      </c>
      <c r="P28" s="202">
        <v>1912</v>
      </c>
      <c r="Q28" s="202">
        <v>1896</v>
      </c>
      <c r="R28" s="202">
        <v>2064</v>
      </c>
      <c r="S28" s="202">
        <v>2178</v>
      </c>
      <c r="T28" s="202">
        <v>2231</v>
      </c>
      <c r="U28" s="202">
        <v>2220</v>
      </c>
      <c r="V28" s="202">
        <v>2226</v>
      </c>
      <c r="W28" s="202">
        <v>2145</v>
      </c>
      <c r="X28" s="202">
        <v>2181</v>
      </c>
      <c r="Y28" s="202">
        <v>2321</v>
      </c>
      <c r="Z28" s="243">
        <v>21</v>
      </c>
    </row>
    <row r="29" spans="1:36" ht="11.1" customHeight="1">
      <c r="A29" s="234">
        <v>22</v>
      </c>
      <c r="B29" s="232" t="s">
        <v>339</v>
      </c>
      <c r="C29" s="202">
        <v>2651</v>
      </c>
      <c r="D29" s="202">
        <v>2712</v>
      </c>
      <c r="E29" s="202">
        <v>2564</v>
      </c>
      <c r="F29" s="202">
        <v>2555</v>
      </c>
      <c r="G29" s="202">
        <v>2620</v>
      </c>
      <c r="H29" s="202">
        <v>2756</v>
      </c>
      <c r="I29" s="202">
        <v>2905</v>
      </c>
      <c r="J29" s="202">
        <v>3030</v>
      </c>
      <c r="K29" s="202">
        <v>3228</v>
      </c>
      <c r="L29" s="202">
        <v>3238</v>
      </c>
      <c r="M29" s="202">
        <v>3188</v>
      </c>
      <c r="N29" s="202">
        <v>3439</v>
      </c>
      <c r="O29" s="202">
        <v>3517</v>
      </c>
      <c r="P29" s="202">
        <v>3674</v>
      </c>
      <c r="Q29" s="202">
        <v>3830</v>
      </c>
      <c r="R29" s="202">
        <v>4028</v>
      </c>
      <c r="S29" s="202">
        <v>4488</v>
      </c>
      <c r="T29" s="202">
        <v>4698</v>
      </c>
      <c r="U29" s="202">
        <v>4690</v>
      </c>
      <c r="V29" s="202">
        <v>4744</v>
      </c>
      <c r="W29" s="202">
        <v>4812</v>
      </c>
      <c r="X29" s="202">
        <v>4692</v>
      </c>
      <c r="Y29" s="202">
        <v>5039</v>
      </c>
      <c r="Z29" s="243">
        <v>22</v>
      </c>
    </row>
    <row r="30" spans="1:36" ht="11.1" customHeight="1">
      <c r="A30" s="234">
        <v>23</v>
      </c>
      <c r="B30" s="232" t="s">
        <v>340</v>
      </c>
      <c r="C30" s="202">
        <v>330</v>
      </c>
      <c r="D30" s="202">
        <v>311</v>
      </c>
      <c r="E30" s="202">
        <v>296</v>
      </c>
      <c r="F30" s="202">
        <v>255</v>
      </c>
      <c r="G30" s="202">
        <v>246</v>
      </c>
      <c r="H30" s="202">
        <v>268</v>
      </c>
      <c r="I30" s="202">
        <v>311</v>
      </c>
      <c r="J30" s="202">
        <v>292</v>
      </c>
      <c r="K30" s="202">
        <v>314</v>
      </c>
      <c r="L30" s="202">
        <v>306</v>
      </c>
      <c r="M30" s="202">
        <v>307</v>
      </c>
      <c r="N30" s="202">
        <v>377</v>
      </c>
      <c r="O30" s="202">
        <v>368</v>
      </c>
      <c r="P30" s="202">
        <v>404</v>
      </c>
      <c r="Q30" s="202">
        <v>437</v>
      </c>
      <c r="R30" s="202">
        <v>423</v>
      </c>
      <c r="S30" s="202">
        <v>513</v>
      </c>
      <c r="T30" s="202">
        <v>525</v>
      </c>
      <c r="U30" s="202">
        <v>544</v>
      </c>
      <c r="V30" s="202">
        <v>476</v>
      </c>
      <c r="W30" s="202">
        <v>479</v>
      </c>
      <c r="X30" s="202">
        <v>475</v>
      </c>
      <c r="Y30" s="202">
        <v>567</v>
      </c>
      <c r="Z30" s="243">
        <v>23</v>
      </c>
    </row>
    <row r="31" spans="1:36" ht="11.1" customHeight="1">
      <c r="A31" s="234">
        <v>24</v>
      </c>
      <c r="B31" s="232" t="s">
        <v>341</v>
      </c>
      <c r="C31" s="202">
        <v>739</v>
      </c>
      <c r="D31" s="202">
        <v>717</v>
      </c>
      <c r="E31" s="202">
        <v>636</v>
      </c>
      <c r="F31" s="202">
        <v>603</v>
      </c>
      <c r="G31" s="202">
        <v>592</v>
      </c>
      <c r="H31" s="202">
        <v>655</v>
      </c>
      <c r="I31" s="202">
        <v>767</v>
      </c>
      <c r="J31" s="202">
        <v>753</v>
      </c>
      <c r="K31" s="202">
        <v>781</v>
      </c>
      <c r="L31" s="202">
        <v>791</v>
      </c>
      <c r="M31" s="202">
        <v>762</v>
      </c>
      <c r="N31" s="202">
        <v>1017</v>
      </c>
      <c r="O31" s="202">
        <v>1117</v>
      </c>
      <c r="P31" s="202">
        <v>1222</v>
      </c>
      <c r="Q31" s="202">
        <v>1196</v>
      </c>
      <c r="R31" s="202">
        <v>1301</v>
      </c>
      <c r="S31" s="202">
        <v>1413</v>
      </c>
      <c r="T31" s="202">
        <v>1636</v>
      </c>
      <c r="U31" s="202">
        <v>1790</v>
      </c>
      <c r="V31" s="202">
        <v>1845</v>
      </c>
      <c r="W31" s="202">
        <v>1739</v>
      </c>
      <c r="X31" s="202">
        <v>1646</v>
      </c>
      <c r="Y31" s="202">
        <v>1761</v>
      </c>
      <c r="Z31" s="243">
        <v>24</v>
      </c>
    </row>
    <row r="32" spans="1:36" ht="11.1" customHeight="1">
      <c r="A32" s="234">
        <v>25</v>
      </c>
      <c r="B32" s="232" t="s">
        <v>342</v>
      </c>
      <c r="C32" s="202">
        <v>2797</v>
      </c>
      <c r="D32" s="202">
        <v>2836</v>
      </c>
      <c r="E32" s="202">
        <v>2886</v>
      </c>
      <c r="F32" s="202">
        <v>2765</v>
      </c>
      <c r="G32" s="202">
        <v>2674</v>
      </c>
      <c r="H32" s="202">
        <v>2840</v>
      </c>
      <c r="I32" s="202">
        <v>3163</v>
      </c>
      <c r="J32" s="202">
        <v>3529</v>
      </c>
      <c r="K32" s="202">
        <v>3916</v>
      </c>
      <c r="L32" s="202">
        <v>4168</v>
      </c>
      <c r="M32" s="202">
        <v>4127</v>
      </c>
      <c r="N32" s="202">
        <v>4838</v>
      </c>
      <c r="O32" s="202">
        <v>4936</v>
      </c>
      <c r="P32" s="202">
        <v>5003</v>
      </c>
      <c r="Q32" s="202">
        <v>5165</v>
      </c>
      <c r="R32" s="202">
        <v>5466</v>
      </c>
      <c r="S32" s="202">
        <v>5755</v>
      </c>
      <c r="T32" s="202">
        <v>6240</v>
      </c>
      <c r="U32" s="202">
        <v>6261</v>
      </c>
      <c r="V32" s="202">
        <v>6172</v>
      </c>
      <c r="W32" s="202">
        <v>6166</v>
      </c>
      <c r="X32" s="202">
        <v>6019</v>
      </c>
      <c r="Y32" s="202">
        <v>6326</v>
      </c>
      <c r="Z32" s="243">
        <v>25</v>
      </c>
    </row>
    <row r="33" spans="1:36" ht="11.1" customHeight="1">
      <c r="A33" s="234">
        <v>26</v>
      </c>
      <c r="B33" s="232" t="s">
        <v>343</v>
      </c>
      <c r="C33" s="202">
        <v>66</v>
      </c>
      <c r="D33" s="202">
        <v>65</v>
      </c>
      <c r="E33" s="202">
        <v>57</v>
      </c>
      <c r="F33" s="202">
        <v>57</v>
      </c>
      <c r="G33" s="202">
        <v>37</v>
      </c>
      <c r="H33" s="202">
        <v>40</v>
      </c>
      <c r="I33" s="202">
        <v>27</v>
      </c>
      <c r="J33" s="202">
        <v>46</v>
      </c>
      <c r="K33" s="202">
        <v>54</v>
      </c>
      <c r="L33" s="202">
        <v>36</v>
      </c>
      <c r="M33" s="202">
        <v>38</v>
      </c>
      <c r="N33" s="202">
        <v>47</v>
      </c>
      <c r="O33" s="202">
        <v>38</v>
      </c>
      <c r="P33" s="202">
        <v>47</v>
      </c>
      <c r="Q33" s="202">
        <v>55</v>
      </c>
      <c r="R33" s="202">
        <v>63</v>
      </c>
      <c r="S33" s="202">
        <v>61</v>
      </c>
      <c r="T33" s="202">
        <v>58</v>
      </c>
      <c r="U33" s="202">
        <v>64</v>
      </c>
      <c r="V33" s="202">
        <v>59</v>
      </c>
      <c r="W33" s="202">
        <v>71</v>
      </c>
      <c r="X33" s="202">
        <v>62</v>
      </c>
      <c r="Y33" s="202">
        <v>76</v>
      </c>
      <c r="Z33" s="243">
        <v>26</v>
      </c>
    </row>
    <row r="34" spans="1:36" ht="11.1" customHeight="1">
      <c r="A34" s="234">
        <v>27</v>
      </c>
      <c r="B34" s="232" t="s">
        <v>344</v>
      </c>
      <c r="C34" s="202">
        <v>752</v>
      </c>
      <c r="D34" s="202">
        <v>839</v>
      </c>
      <c r="E34" s="202">
        <v>914</v>
      </c>
      <c r="F34" s="202">
        <v>896</v>
      </c>
      <c r="G34" s="202">
        <v>766</v>
      </c>
      <c r="H34" s="202">
        <v>855</v>
      </c>
      <c r="I34" s="202">
        <v>855</v>
      </c>
      <c r="J34" s="202">
        <v>941</v>
      </c>
      <c r="K34" s="202">
        <v>937</v>
      </c>
      <c r="L34" s="202">
        <v>877</v>
      </c>
      <c r="M34" s="202">
        <v>865</v>
      </c>
      <c r="N34" s="202">
        <v>879</v>
      </c>
      <c r="O34" s="202">
        <v>960</v>
      </c>
      <c r="P34" s="202">
        <v>1077</v>
      </c>
      <c r="Q34" s="202">
        <v>1167</v>
      </c>
      <c r="R34" s="202">
        <v>1129</v>
      </c>
      <c r="S34" s="202">
        <v>1166</v>
      </c>
      <c r="T34" s="202">
        <v>1229</v>
      </c>
      <c r="U34" s="202">
        <v>1207</v>
      </c>
      <c r="V34" s="202">
        <v>1161</v>
      </c>
      <c r="W34" s="202">
        <v>1176</v>
      </c>
      <c r="X34" s="202">
        <v>1201</v>
      </c>
      <c r="Y34" s="202">
        <v>1360</v>
      </c>
      <c r="Z34" s="243">
        <v>27</v>
      </c>
    </row>
    <row r="35" spans="1:36" ht="11.1" customHeight="1">
      <c r="A35" s="234">
        <v>28</v>
      </c>
      <c r="B35" s="232" t="s">
        <v>345</v>
      </c>
      <c r="C35" s="202">
        <v>1233</v>
      </c>
      <c r="D35" s="202">
        <v>1386</v>
      </c>
      <c r="E35" s="202">
        <v>1382</v>
      </c>
      <c r="F35" s="202">
        <v>1360</v>
      </c>
      <c r="G35" s="202">
        <v>1295</v>
      </c>
      <c r="H35" s="202">
        <v>1491</v>
      </c>
      <c r="I35" s="202">
        <v>1529</v>
      </c>
      <c r="J35" s="202">
        <v>1691</v>
      </c>
      <c r="K35" s="202">
        <v>1671</v>
      </c>
      <c r="L35" s="202">
        <v>1569</v>
      </c>
      <c r="M35" s="202">
        <v>1521</v>
      </c>
      <c r="N35" s="202">
        <v>1458</v>
      </c>
      <c r="O35" s="202">
        <v>1466</v>
      </c>
      <c r="P35" s="202">
        <v>1586</v>
      </c>
      <c r="Q35" s="202">
        <v>1561</v>
      </c>
      <c r="R35" s="202">
        <v>1599</v>
      </c>
      <c r="S35" s="202">
        <v>1607</v>
      </c>
      <c r="T35" s="202">
        <v>1635</v>
      </c>
      <c r="U35" s="202">
        <v>1563</v>
      </c>
      <c r="V35" s="202">
        <v>1431</v>
      </c>
      <c r="W35" s="202">
        <v>1383</v>
      </c>
      <c r="X35" s="202">
        <v>1380</v>
      </c>
      <c r="Y35" s="202">
        <v>1394</v>
      </c>
      <c r="Z35" s="243">
        <v>28</v>
      </c>
    </row>
    <row r="36" spans="1:36" ht="11.1" customHeight="1">
      <c r="A36" s="234">
        <v>29</v>
      </c>
      <c r="B36" s="232" t="s">
        <v>346</v>
      </c>
      <c r="C36" s="202">
        <v>623</v>
      </c>
      <c r="D36" s="202">
        <v>683</v>
      </c>
      <c r="E36" s="202">
        <v>625</v>
      </c>
      <c r="F36" s="202">
        <v>571</v>
      </c>
      <c r="G36" s="202">
        <v>710</v>
      </c>
      <c r="H36" s="202">
        <v>657</v>
      </c>
      <c r="I36" s="202">
        <v>660</v>
      </c>
      <c r="J36" s="202">
        <v>776</v>
      </c>
      <c r="K36" s="202">
        <v>764</v>
      </c>
      <c r="L36" s="202">
        <v>663</v>
      </c>
      <c r="M36" s="202">
        <v>573</v>
      </c>
      <c r="N36" s="202">
        <v>578</v>
      </c>
      <c r="O36" s="202">
        <v>570</v>
      </c>
      <c r="P36" s="202">
        <v>657</v>
      </c>
      <c r="Q36" s="202">
        <v>640</v>
      </c>
      <c r="R36" s="202">
        <v>603</v>
      </c>
      <c r="S36" s="202">
        <v>641</v>
      </c>
      <c r="T36" s="202">
        <v>649</v>
      </c>
      <c r="U36" s="202">
        <v>638</v>
      </c>
      <c r="V36" s="202">
        <v>619</v>
      </c>
      <c r="W36" s="202">
        <v>617</v>
      </c>
      <c r="X36" s="202">
        <v>603</v>
      </c>
      <c r="Y36" s="202">
        <v>648</v>
      </c>
      <c r="Z36" s="243">
        <v>29</v>
      </c>
    </row>
    <row r="37" spans="1:36" ht="11.1" customHeight="1">
      <c r="A37" s="234">
        <v>30</v>
      </c>
      <c r="B37" s="232" t="s">
        <v>347</v>
      </c>
      <c r="C37" s="202">
        <v>8539</v>
      </c>
      <c r="D37" s="202">
        <v>8575</v>
      </c>
      <c r="E37" s="202">
        <v>8372</v>
      </c>
      <c r="F37" s="202">
        <v>8279</v>
      </c>
      <c r="G37" s="202">
        <v>8172</v>
      </c>
      <c r="H37" s="202">
        <v>8499</v>
      </c>
      <c r="I37" s="202">
        <v>8727</v>
      </c>
      <c r="J37" s="202">
        <v>9401</v>
      </c>
      <c r="K37" s="202">
        <v>9938</v>
      </c>
      <c r="L37" s="202">
        <v>10262</v>
      </c>
      <c r="M37" s="202">
        <v>9724</v>
      </c>
      <c r="N37" s="202">
        <v>10121</v>
      </c>
      <c r="O37" s="202">
        <v>10044</v>
      </c>
      <c r="P37" s="202">
        <v>10364</v>
      </c>
      <c r="Q37" s="202">
        <v>10241</v>
      </c>
      <c r="R37" s="202">
        <v>10318</v>
      </c>
      <c r="S37" s="202">
        <v>10439</v>
      </c>
      <c r="T37" s="202">
        <v>10538</v>
      </c>
      <c r="U37" s="202">
        <v>10666</v>
      </c>
      <c r="V37" s="202">
        <v>10559</v>
      </c>
      <c r="W37" s="202">
        <v>10366</v>
      </c>
      <c r="X37" s="202">
        <v>10155</v>
      </c>
      <c r="Y37" s="202">
        <v>10514</v>
      </c>
      <c r="Z37" s="243">
        <v>30</v>
      </c>
    </row>
    <row r="38" spans="1:36" ht="11.1" customHeight="1">
      <c r="A38" s="234">
        <v>31</v>
      </c>
      <c r="B38" s="232" t="s">
        <v>348</v>
      </c>
      <c r="C38" s="202">
        <v>6287</v>
      </c>
      <c r="D38" s="202">
        <v>6500</v>
      </c>
      <c r="E38" s="202">
        <v>6205</v>
      </c>
      <c r="F38" s="202">
        <v>6307</v>
      </c>
      <c r="G38" s="202">
        <v>6270</v>
      </c>
      <c r="H38" s="202">
        <v>6543</v>
      </c>
      <c r="I38" s="202">
        <v>6737</v>
      </c>
      <c r="J38" s="202">
        <v>7367</v>
      </c>
      <c r="K38" s="202">
        <v>7719</v>
      </c>
      <c r="L38" s="202">
        <v>7798</v>
      </c>
      <c r="M38" s="202">
        <v>7593</v>
      </c>
      <c r="N38" s="202">
        <v>7914</v>
      </c>
      <c r="O38" s="202">
        <v>8387</v>
      </c>
      <c r="P38" s="202">
        <v>8607</v>
      </c>
      <c r="Q38" s="202">
        <v>8611</v>
      </c>
      <c r="R38" s="202">
        <v>8868</v>
      </c>
      <c r="S38" s="202">
        <v>8937</v>
      </c>
      <c r="T38" s="202">
        <v>9087</v>
      </c>
      <c r="U38" s="202">
        <v>9219</v>
      </c>
      <c r="V38" s="202">
        <v>9080</v>
      </c>
      <c r="W38" s="202">
        <v>8797</v>
      </c>
      <c r="X38" s="202">
        <v>8591</v>
      </c>
      <c r="Y38" s="202">
        <v>8738</v>
      </c>
      <c r="Z38" s="243">
        <v>31</v>
      </c>
    </row>
    <row r="39" spans="1:36" s="169" customFormat="1" ht="18" customHeight="1">
      <c r="A39" s="235">
        <v>32</v>
      </c>
      <c r="B39" s="233" t="s">
        <v>626</v>
      </c>
      <c r="C39" s="203">
        <v>26756</v>
      </c>
      <c r="D39" s="203">
        <v>27305</v>
      </c>
      <c r="E39" s="203">
        <v>26623</v>
      </c>
      <c r="F39" s="203">
        <v>26248</v>
      </c>
      <c r="G39" s="203">
        <v>25955</v>
      </c>
      <c r="H39" s="203">
        <v>27353</v>
      </c>
      <c r="I39" s="203">
        <v>28566</v>
      </c>
      <c r="J39" s="203">
        <v>30749</v>
      </c>
      <c r="K39" s="203">
        <v>32625</v>
      </c>
      <c r="L39" s="203">
        <v>33062</v>
      </c>
      <c r="M39" s="203">
        <v>32149</v>
      </c>
      <c r="N39" s="203">
        <v>34746</v>
      </c>
      <c r="O39" s="203">
        <v>35725</v>
      </c>
      <c r="P39" s="203">
        <v>37797</v>
      </c>
      <c r="Q39" s="203">
        <v>38289</v>
      </c>
      <c r="R39" s="203">
        <v>40141</v>
      </c>
      <c r="S39" s="203">
        <v>42338</v>
      </c>
      <c r="T39" s="203">
        <v>44461</v>
      </c>
      <c r="U39" s="203">
        <v>45785</v>
      </c>
      <c r="V39" s="203">
        <v>46097</v>
      </c>
      <c r="W39" s="203">
        <v>45426</v>
      </c>
      <c r="X39" s="203">
        <v>44216</v>
      </c>
      <c r="Y39" s="203">
        <v>46921</v>
      </c>
      <c r="Z39" s="242">
        <v>32</v>
      </c>
      <c r="AA39" s="203"/>
      <c r="AB39" s="203"/>
      <c r="AC39" s="203"/>
      <c r="AD39" s="203"/>
      <c r="AE39" s="203"/>
      <c r="AF39" s="153"/>
    </row>
    <row r="40" spans="1:36" s="147" customFormat="1" ht="7.5" customHeight="1">
      <c r="A40" s="198"/>
      <c r="B40" s="196"/>
    </row>
    <row r="41" spans="1:36" s="198" customFormat="1" ht="16.350000000000001" customHeight="1">
      <c r="A41" s="319" t="s">
        <v>350</v>
      </c>
      <c r="B41" s="319"/>
      <c r="C41" s="319"/>
      <c r="D41" s="319"/>
      <c r="E41" s="319"/>
      <c r="F41" s="319"/>
      <c r="G41" s="319"/>
      <c r="H41" s="319"/>
      <c r="I41" s="319"/>
      <c r="J41" s="319"/>
      <c r="K41" s="319"/>
      <c r="L41" s="319"/>
      <c r="M41" s="319"/>
      <c r="N41" s="319"/>
      <c r="O41" s="319"/>
      <c r="P41" s="319"/>
      <c r="Q41" s="319" t="s">
        <v>350</v>
      </c>
      <c r="R41" s="319"/>
      <c r="S41" s="319"/>
      <c r="T41" s="319"/>
      <c r="U41" s="319"/>
      <c r="V41" s="319"/>
      <c r="W41" s="319"/>
      <c r="X41" s="319"/>
      <c r="Y41" s="319"/>
      <c r="Z41" s="319"/>
      <c r="AA41" s="186"/>
      <c r="AB41" s="186"/>
      <c r="AC41" s="186"/>
      <c r="AD41" s="186"/>
      <c r="AE41" s="186"/>
      <c r="AF41" s="186"/>
      <c r="AG41" s="186"/>
      <c r="AH41" s="186"/>
      <c r="AI41" s="186"/>
      <c r="AJ41" s="186"/>
    </row>
    <row r="42" spans="1:36" ht="11.1" customHeight="1">
      <c r="A42" s="234">
        <v>33</v>
      </c>
      <c r="B42" s="232" t="s">
        <v>334</v>
      </c>
      <c r="C42" s="202">
        <v>56</v>
      </c>
      <c r="D42" s="202">
        <v>49</v>
      </c>
      <c r="E42" s="202">
        <v>53</v>
      </c>
      <c r="F42" s="202">
        <v>60</v>
      </c>
      <c r="G42" s="202">
        <v>42</v>
      </c>
      <c r="H42" s="202">
        <v>38</v>
      </c>
      <c r="I42" s="202">
        <v>53</v>
      </c>
      <c r="J42" s="202">
        <v>49</v>
      </c>
      <c r="K42" s="202">
        <v>52</v>
      </c>
      <c r="L42" s="202">
        <v>47</v>
      </c>
      <c r="M42" s="202">
        <v>49</v>
      </c>
      <c r="N42" s="202">
        <v>64</v>
      </c>
      <c r="O42" s="202">
        <v>79</v>
      </c>
      <c r="P42" s="202">
        <v>74</v>
      </c>
      <c r="Q42" s="202">
        <v>107</v>
      </c>
      <c r="R42" s="202">
        <v>117</v>
      </c>
      <c r="S42" s="202">
        <v>125</v>
      </c>
      <c r="T42" s="202">
        <v>150</v>
      </c>
      <c r="U42" s="202">
        <v>149</v>
      </c>
      <c r="V42" s="202">
        <v>123</v>
      </c>
      <c r="W42" s="202">
        <v>120</v>
      </c>
      <c r="X42" s="202">
        <v>96</v>
      </c>
      <c r="Y42" s="202">
        <v>129</v>
      </c>
      <c r="Z42" s="243">
        <v>33</v>
      </c>
    </row>
    <row r="43" spans="1:36" ht="11.1" customHeight="1">
      <c r="A43" s="234">
        <v>34</v>
      </c>
      <c r="B43" s="232" t="s">
        <v>335</v>
      </c>
      <c r="C43" s="202">
        <v>37</v>
      </c>
      <c r="D43" s="202">
        <v>37</v>
      </c>
      <c r="E43" s="202">
        <v>34</v>
      </c>
      <c r="F43" s="202">
        <v>24</v>
      </c>
      <c r="G43" s="202">
        <v>37</v>
      </c>
      <c r="H43" s="202">
        <v>31</v>
      </c>
      <c r="I43" s="202">
        <v>36</v>
      </c>
      <c r="J43" s="202">
        <v>40</v>
      </c>
      <c r="K43" s="202">
        <v>36</v>
      </c>
      <c r="L43" s="202">
        <v>41</v>
      </c>
      <c r="M43" s="202">
        <v>44</v>
      </c>
      <c r="N43" s="202">
        <v>52</v>
      </c>
      <c r="O43" s="202">
        <v>62</v>
      </c>
      <c r="P43" s="202">
        <v>49</v>
      </c>
      <c r="Q43" s="202">
        <v>60</v>
      </c>
      <c r="R43" s="202">
        <v>91</v>
      </c>
      <c r="S43" s="202">
        <v>79</v>
      </c>
      <c r="T43" s="202">
        <v>87</v>
      </c>
      <c r="U43" s="202">
        <v>95</v>
      </c>
      <c r="V43" s="202">
        <v>84</v>
      </c>
      <c r="W43" s="202">
        <v>77</v>
      </c>
      <c r="X43" s="202">
        <v>72</v>
      </c>
      <c r="Y43" s="202">
        <v>110</v>
      </c>
      <c r="Z43" s="243">
        <v>34</v>
      </c>
    </row>
    <row r="44" spans="1:36" ht="11.1" customHeight="1">
      <c r="A44" s="234">
        <v>35</v>
      </c>
      <c r="B44" s="232" t="s">
        <v>336</v>
      </c>
      <c r="C44" s="202">
        <v>619</v>
      </c>
      <c r="D44" s="202">
        <v>629</v>
      </c>
      <c r="E44" s="202">
        <v>650</v>
      </c>
      <c r="F44" s="202">
        <v>647</v>
      </c>
      <c r="G44" s="202">
        <v>627</v>
      </c>
      <c r="H44" s="202">
        <v>607</v>
      </c>
      <c r="I44" s="202">
        <v>706</v>
      </c>
      <c r="J44" s="202">
        <v>791</v>
      </c>
      <c r="K44" s="202">
        <v>740</v>
      </c>
      <c r="L44" s="202">
        <v>771</v>
      </c>
      <c r="M44" s="202">
        <v>842</v>
      </c>
      <c r="N44" s="202">
        <v>909</v>
      </c>
      <c r="O44" s="202">
        <v>1002</v>
      </c>
      <c r="P44" s="202">
        <v>1102</v>
      </c>
      <c r="Q44" s="202">
        <v>1092</v>
      </c>
      <c r="R44" s="202">
        <v>1203</v>
      </c>
      <c r="S44" s="202">
        <v>1321</v>
      </c>
      <c r="T44" s="202">
        <v>1440</v>
      </c>
      <c r="U44" s="202">
        <v>1466</v>
      </c>
      <c r="V44" s="202">
        <v>1511</v>
      </c>
      <c r="W44" s="202">
        <v>1513</v>
      </c>
      <c r="X44" s="202">
        <v>1565</v>
      </c>
      <c r="Y44" s="202">
        <v>1632</v>
      </c>
      <c r="Z44" s="243">
        <v>35</v>
      </c>
    </row>
    <row r="45" spans="1:36" ht="11.1" customHeight="1">
      <c r="A45" s="234">
        <v>36</v>
      </c>
      <c r="B45" s="232" t="s">
        <v>337</v>
      </c>
      <c r="C45" s="202">
        <v>6</v>
      </c>
      <c r="D45" s="202">
        <v>14</v>
      </c>
      <c r="E45" s="202">
        <v>12</v>
      </c>
      <c r="F45" s="202">
        <v>13</v>
      </c>
      <c r="G45" s="202">
        <v>14</v>
      </c>
      <c r="H45" s="202">
        <v>9</v>
      </c>
      <c r="I45" s="202">
        <v>13</v>
      </c>
      <c r="J45" s="202">
        <v>17</v>
      </c>
      <c r="K45" s="202">
        <v>20</v>
      </c>
      <c r="L45" s="202">
        <v>17</v>
      </c>
      <c r="M45" s="202">
        <v>11</v>
      </c>
      <c r="N45" s="202">
        <v>16</v>
      </c>
      <c r="O45" s="202">
        <v>13</v>
      </c>
      <c r="P45" s="202">
        <v>15</v>
      </c>
      <c r="Q45" s="202">
        <v>30</v>
      </c>
      <c r="R45" s="202">
        <v>32</v>
      </c>
      <c r="S45" s="202">
        <v>50</v>
      </c>
      <c r="T45" s="202">
        <v>52</v>
      </c>
      <c r="U45" s="202">
        <v>53</v>
      </c>
      <c r="V45" s="202">
        <v>55</v>
      </c>
      <c r="W45" s="202">
        <v>56</v>
      </c>
      <c r="X45" s="202">
        <v>48</v>
      </c>
      <c r="Y45" s="202">
        <v>47</v>
      </c>
      <c r="Z45" s="243">
        <v>36</v>
      </c>
    </row>
    <row r="46" spans="1:36" ht="11.1" customHeight="1">
      <c r="A46" s="234">
        <v>37</v>
      </c>
      <c r="B46" s="232" t="s">
        <v>338</v>
      </c>
      <c r="C46" s="202">
        <v>430</v>
      </c>
      <c r="D46" s="202">
        <v>345</v>
      </c>
      <c r="E46" s="202">
        <v>393</v>
      </c>
      <c r="F46" s="202">
        <v>467</v>
      </c>
      <c r="G46" s="202">
        <v>405</v>
      </c>
      <c r="H46" s="202">
        <v>460</v>
      </c>
      <c r="I46" s="202">
        <v>479</v>
      </c>
      <c r="J46" s="202">
        <v>444</v>
      </c>
      <c r="K46" s="202">
        <v>431</v>
      </c>
      <c r="L46" s="202">
        <v>448</v>
      </c>
      <c r="M46" s="202">
        <v>458</v>
      </c>
      <c r="N46" s="202">
        <v>578</v>
      </c>
      <c r="O46" s="202">
        <v>653</v>
      </c>
      <c r="P46" s="202">
        <v>634</v>
      </c>
      <c r="Q46" s="202">
        <v>697</v>
      </c>
      <c r="R46" s="202">
        <v>719</v>
      </c>
      <c r="S46" s="202">
        <v>797</v>
      </c>
      <c r="T46" s="202">
        <v>883</v>
      </c>
      <c r="U46" s="202">
        <v>866</v>
      </c>
      <c r="V46" s="202">
        <v>867</v>
      </c>
      <c r="W46" s="202">
        <v>811</v>
      </c>
      <c r="X46" s="202">
        <v>785</v>
      </c>
      <c r="Y46" s="202">
        <v>916</v>
      </c>
      <c r="Z46" s="243">
        <v>37</v>
      </c>
    </row>
    <row r="47" spans="1:36" ht="11.1" customHeight="1">
      <c r="A47" s="234">
        <v>38</v>
      </c>
      <c r="B47" s="232" t="s">
        <v>339</v>
      </c>
      <c r="C47" s="202">
        <v>1251</v>
      </c>
      <c r="D47" s="202">
        <v>1159</v>
      </c>
      <c r="E47" s="202">
        <v>1188</v>
      </c>
      <c r="F47" s="202">
        <v>1256</v>
      </c>
      <c r="G47" s="202">
        <v>1185</v>
      </c>
      <c r="H47" s="202">
        <v>1259</v>
      </c>
      <c r="I47" s="202">
        <v>1339</v>
      </c>
      <c r="J47" s="202">
        <v>1350</v>
      </c>
      <c r="K47" s="202">
        <v>1389</v>
      </c>
      <c r="L47" s="202">
        <v>1485</v>
      </c>
      <c r="M47" s="202">
        <v>1468</v>
      </c>
      <c r="N47" s="202">
        <v>1534</v>
      </c>
      <c r="O47" s="202">
        <v>1623</v>
      </c>
      <c r="P47" s="202">
        <v>1705</v>
      </c>
      <c r="Q47" s="202">
        <v>1819</v>
      </c>
      <c r="R47" s="202">
        <v>1914</v>
      </c>
      <c r="S47" s="202">
        <v>2101</v>
      </c>
      <c r="T47" s="202">
        <v>2220</v>
      </c>
      <c r="U47" s="202">
        <v>2255</v>
      </c>
      <c r="V47" s="202">
        <v>2368</v>
      </c>
      <c r="W47" s="202">
        <v>2292</v>
      </c>
      <c r="X47" s="202">
        <v>2349</v>
      </c>
      <c r="Y47" s="202">
        <v>2477</v>
      </c>
      <c r="Z47" s="243">
        <v>38</v>
      </c>
    </row>
    <row r="48" spans="1:36" ht="11.1" customHeight="1">
      <c r="A48" s="234">
        <v>39</v>
      </c>
      <c r="B48" s="232" t="s">
        <v>340</v>
      </c>
      <c r="C48" s="202">
        <v>157</v>
      </c>
      <c r="D48" s="202">
        <v>144</v>
      </c>
      <c r="E48" s="202">
        <v>135</v>
      </c>
      <c r="F48" s="202">
        <v>116</v>
      </c>
      <c r="G48" s="202">
        <v>120</v>
      </c>
      <c r="H48" s="202">
        <v>135</v>
      </c>
      <c r="I48" s="202">
        <v>133</v>
      </c>
      <c r="J48" s="202">
        <v>118</v>
      </c>
      <c r="K48" s="202">
        <v>143</v>
      </c>
      <c r="L48" s="202">
        <v>135</v>
      </c>
      <c r="M48" s="202">
        <v>138</v>
      </c>
      <c r="N48" s="202">
        <v>156</v>
      </c>
      <c r="O48" s="202">
        <v>214</v>
      </c>
      <c r="P48" s="202">
        <v>222</v>
      </c>
      <c r="Q48" s="202">
        <v>221</v>
      </c>
      <c r="R48" s="202">
        <v>202</v>
      </c>
      <c r="S48" s="202">
        <v>223</v>
      </c>
      <c r="T48" s="202">
        <v>230</v>
      </c>
      <c r="U48" s="202">
        <v>232</v>
      </c>
      <c r="V48" s="202">
        <v>238</v>
      </c>
      <c r="W48" s="202">
        <v>221</v>
      </c>
      <c r="X48" s="202">
        <v>211</v>
      </c>
      <c r="Y48" s="202">
        <v>273</v>
      </c>
      <c r="Z48" s="243">
        <v>39</v>
      </c>
    </row>
    <row r="49" spans="1:32" ht="11.1" customHeight="1">
      <c r="A49" s="234">
        <v>40</v>
      </c>
      <c r="B49" s="232" t="s">
        <v>341</v>
      </c>
      <c r="C49" s="202">
        <v>335</v>
      </c>
      <c r="D49" s="202">
        <v>214</v>
      </c>
      <c r="E49" s="202">
        <v>209</v>
      </c>
      <c r="F49" s="202">
        <v>222</v>
      </c>
      <c r="G49" s="202">
        <v>229</v>
      </c>
      <c r="H49" s="202">
        <v>235</v>
      </c>
      <c r="I49" s="202">
        <v>235</v>
      </c>
      <c r="J49" s="202">
        <v>252</v>
      </c>
      <c r="K49" s="202">
        <v>294</v>
      </c>
      <c r="L49" s="202">
        <v>246</v>
      </c>
      <c r="M49" s="202">
        <v>288</v>
      </c>
      <c r="N49" s="202">
        <v>366</v>
      </c>
      <c r="O49" s="202">
        <v>394</v>
      </c>
      <c r="P49" s="202">
        <v>452</v>
      </c>
      <c r="Q49" s="202">
        <v>459</v>
      </c>
      <c r="R49" s="202">
        <v>522</v>
      </c>
      <c r="S49" s="202">
        <v>613</v>
      </c>
      <c r="T49" s="202">
        <v>770</v>
      </c>
      <c r="U49" s="202">
        <v>794</v>
      </c>
      <c r="V49" s="202">
        <v>781</v>
      </c>
      <c r="W49" s="202">
        <v>704</v>
      </c>
      <c r="X49" s="202">
        <v>733</v>
      </c>
      <c r="Y49" s="202">
        <v>846</v>
      </c>
      <c r="Z49" s="243">
        <v>40</v>
      </c>
    </row>
    <row r="50" spans="1:32" ht="11.1" customHeight="1">
      <c r="A50" s="234">
        <v>41</v>
      </c>
      <c r="B50" s="232" t="s">
        <v>342</v>
      </c>
      <c r="C50" s="202">
        <v>1505</v>
      </c>
      <c r="D50" s="202">
        <v>1331</v>
      </c>
      <c r="E50" s="202">
        <v>1547</v>
      </c>
      <c r="F50" s="202">
        <v>1493</v>
      </c>
      <c r="G50" s="202">
        <v>1342</v>
      </c>
      <c r="H50" s="202">
        <v>1404</v>
      </c>
      <c r="I50" s="202">
        <v>1585</v>
      </c>
      <c r="J50" s="202">
        <v>1672</v>
      </c>
      <c r="K50" s="202">
        <v>1883</v>
      </c>
      <c r="L50" s="202">
        <v>1957</v>
      </c>
      <c r="M50" s="202">
        <v>2042</v>
      </c>
      <c r="N50" s="202">
        <v>2463</v>
      </c>
      <c r="O50" s="202">
        <v>2533</v>
      </c>
      <c r="P50" s="202">
        <v>2767</v>
      </c>
      <c r="Q50" s="202">
        <v>2960</v>
      </c>
      <c r="R50" s="202">
        <v>3183</v>
      </c>
      <c r="S50" s="202">
        <v>3301</v>
      </c>
      <c r="T50" s="202">
        <v>3540</v>
      </c>
      <c r="U50" s="202">
        <v>3558</v>
      </c>
      <c r="V50" s="202">
        <v>3508</v>
      </c>
      <c r="W50" s="202">
        <v>3453</v>
      </c>
      <c r="X50" s="202">
        <v>3444</v>
      </c>
      <c r="Y50" s="202">
        <v>3558</v>
      </c>
      <c r="Z50" s="243">
        <v>41</v>
      </c>
    </row>
    <row r="51" spans="1:32" ht="11.1" customHeight="1">
      <c r="A51" s="234">
        <v>42</v>
      </c>
      <c r="B51" s="232" t="s">
        <v>343</v>
      </c>
      <c r="C51" s="202">
        <v>22</v>
      </c>
      <c r="D51" s="202">
        <v>18</v>
      </c>
      <c r="E51" s="202">
        <v>21</v>
      </c>
      <c r="F51" s="202">
        <v>18</v>
      </c>
      <c r="G51" s="202">
        <v>14</v>
      </c>
      <c r="H51" s="202">
        <v>17</v>
      </c>
      <c r="I51" s="202">
        <v>8</v>
      </c>
      <c r="J51" s="202">
        <v>15</v>
      </c>
      <c r="K51" s="202">
        <v>26</v>
      </c>
      <c r="L51" s="202">
        <v>22</v>
      </c>
      <c r="M51" s="202">
        <v>20</v>
      </c>
      <c r="N51" s="202">
        <v>19</v>
      </c>
      <c r="O51" s="202">
        <v>17</v>
      </c>
      <c r="P51" s="202">
        <v>23</v>
      </c>
      <c r="Q51" s="202">
        <v>30</v>
      </c>
      <c r="R51" s="202">
        <v>26</v>
      </c>
      <c r="S51" s="202">
        <v>31</v>
      </c>
      <c r="T51" s="202">
        <v>37</v>
      </c>
      <c r="U51" s="202">
        <v>30</v>
      </c>
      <c r="V51" s="202">
        <v>26</v>
      </c>
      <c r="W51" s="202">
        <v>23</v>
      </c>
      <c r="X51" s="202">
        <v>19</v>
      </c>
      <c r="Y51" s="202">
        <v>28</v>
      </c>
      <c r="Z51" s="243">
        <v>42</v>
      </c>
    </row>
    <row r="52" spans="1:32" ht="11.1" customHeight="1">
      <c r="A52" s="234">
        <v>43</v>
      </c>
      <c r="B52" s="232" t="s">
        <v>344</v>
      </c>
      <c r="C52" s="202">
        <v>433</v>
      </c>
      <c r="D52" s="202">
        <v>426</v>
      </c>
      <c r="E52" s="202">
        <v>426</v>
      </c>
      <c r="F52" s="202">
        <v>473</v>
      </c>
      <c r="G52" s="202">
        <v>358</v>
      </c>
      <c r="H52" s="202">
        <v>372</v>
      </c>
      <c r="I52" s="202">
        <v>414</v>
      </c>
      <c r="J52" s="202">
        <v>461</v>
      </c>
      <c r="K52" s="202">
        <v>474</v>
      </c>
      <c r="L52" s="202">
        <v>469</v>
      </c>
      <c r="M52" s="202">
        <v>444</v>
      </c>
      <c r="N52" s="202">
        <v>509</v>
      </c>
      <c r="O52" s="202">
        <v>514</v>
      </c>
      <c r="P52" s="202">
        <v>518</v>
      </c>
      <c r="Q52" s="202">
        <v>559</v>
      </c>
      <c r="R52" s="202">
        <v>582</v>
      </c>
      <c r="S52" s="202">
        <v>612</v>
      </c>
      <c r="T52" s="202">
        <v>675</v>
      </c>
      <c r="U52" s="202">
        <v>718</v>
      </c>
      <c r="V52" s="202">
        <v>661</v>
      </c>
      <c r="W52" s="202">
        <v>561</v>
      </c>
      <c r="X52" s="202">
        <v>578</v>
      </c>
      <c r="Y52" s="202">
        <v>784</v>
      </c>
      <c r="Z52" s="243">
        <v>43</v>
      </c>
    </row>
    <row r="53" spans="1:32" ht="11.1" customHeight="1">
      <c r="A53" s="234">
        <v>44</v>
      </c>
      <c r="B53" s="232" t="s">
        <v>345</v>
      </c>
      <c r="C53" s="202">
        <v>498</v>
      </c>
      <c r="D53" s="202">
        <v>491</v>
      </c>
      <c r="E53" s="202">
        <v>457</v>
      </c>
      <c r="F53" s="202">
        <v>533</v>
      </c>
      <c r="G53" s="202">
        <v>441</v>
      </c>
      <c r="H53" s="202">
        <v>540</v>
      </c>
      <c r="I53" s="202">
        <v>552</v>
      </c>
      <c r="J53" s="202">
        <v>525</v>
      </c>
      <c r="K53" s="202">
        <v>495</v>
      </c>
      <c r="L53" s="202">
        <v>441</v>
      </c>
      <c r="M53" s="202">
        <v>459</v>
      </c>
      <c r="N53" s="202">
        <v>516</v>
      </c>
      <c r="O53" s="202">
        <v>450</v>
      </c>
      <c r="P53" s="202">
        <v>439</v>
      </c>
      <c r="Q53" s="202">
        <v>424</v>
      </c>
      <c r="R53" s="202">
        <v>422</v>
      </c>
      <c r="S53" s="202">
        <v>451</v>
      </c>
      <c r="T53" s="202">
        <v>503</v>
      </c>
      <c r="U53" s="202">
        <v>501</v>
      </c>
      <c r="V53" s="202">
        <v>460</v>
      </c>
      <c r="W53" s="202">
        <v>438</v>
      </c>
      <c r="X53" s="202">
        <v>442</v>
      </c>
      <c r="Y53" s="202">
        <v>444</v>
      </c>
      <c r="Z53" s="243">
        <v>44</v>
      </c>
    </row>
    <row r="54" spans="1:32" ht="11.1" customHeight="1">
      <c r="A54" s="234">
        <v>45</v>
      </c>
      <c r="B54" s="232" t="s">
        <v>346</v>
      </c>
      <c r="C54" s="202">
        <v>185</v>
      </c>
      <c r="D54" s="202">
        <v>174</v>
      </c>
      <c r="E54" s="202">
        <v>171</v>
      </c>
      <c r="F54" s="202">
        <v>179</v>
      </c>
      <c r="G54" s="202">
        <v>231</v>
      </c>
      <c r="H54" s="202">
        <v>248</v>
      </c>
      <c r="I54" s="202">
        <v>229</v>
      </c>
      <c r="J54" s="202">
        <v>241</v>
      </c>
      <c r="K54" s="202">
        <v>204</v>
      </c>
      <c r="L54" s="202">
        <v>194</v>
      </c>
      <c r="M54" s="202">
        <v>197</v>
      </c>
      <c r="N54" s="202">
        <v>205</v>
      </c>
      <c r="O54" s="202">
        <v>168</v>
      </c>
      <c r="P54" s="202">
        <v>160</v>
      </c>
      <c r="Q54" s="202">
        <v>184</v>
      </c>
      <c r="R54" s="202">
        <v>184</v>
      </c>
      <c r="S54" s="202">
        <v>184</v>
      </c>
      <c r="T54" s="202">
        <v>204</v>
      </c>
      <c r="U54" s="202">
        <v>195</v>
      </c>
      <c r="V54" s="202">
        <v>191</v>
      </c>
      <c r="W54" s="202">
        <v>210</v>
      </c>
      <c r="X54" s="202">
        <v>215</v>
      </c>
      <c r="Y54" s="202">
        <v>230</v>
      </c>
      <c r="Z54" s="243">
        <v>45</v>
      </c>
    </row>
    <row r="55" spans="1:32" ht="11.1" customHeight="1">
      <c r="A55" s="234">
        <v>46</v>
      </c>
      <c r="B55" s="232" t="s">
        <v>347</v>
      </c>
      <c r="C55" s="202">
        <v>4383</v>
      </c>
      <c r="D55" s="202">
        <v>4781</v>
      </c>
      <c r="E55" s="202">
        <v>4795</v>
      </c>
      <c r="F55" s="202">
        <v>4981</v>
      </c>
      <c r="G55" s="202">
        <v>4691</v>
      </c>
      <c r="H55" s="202">
        <v>4722</v>
      </c>
      <c r="I55" s="202">
        <v>4904</v>
      </c>
      <c r="J55" s="202">
        <v>4832</v>
      </c>
      <c r="K55" s="202">
        <v>5028</v>
      </c>
      <c r="L55" s="202">
        <v>4927</v>
      </c>
      <c r="M55" s="202">
        <v>4953</v>
      </c>
      <c r="N55" s="202">
        <v>5312</v>
      </c>
      <c r="O55" s="202">
        <v>5284</v>
      </c>
      <c r="P55" s="202">
        <v>5415</v>
      </c>
      <c r="Q55" s="202">
        <v>5550</v>
      </c>
      <c r="R55" s="202">
        <v>5863</v>
      </c>
      <c r="S55" s="202">
        <v>6283</v>
      </c>
      <c r="T55" s="202">
        <v>6390</v>
      </c>
      <c r="U55" s="202">
        <v>6500</v>
      </c>
      <c r="V55" s="202">
        <v>6365</v>
      </c>
      <c r="W55" s="202">
        <v>6454</v>
      </c>
      <c r="X55" s="202">
        <v>6514</v>
      </c>
      <c r="Y55" s="202">
        <v>6742</v>
      </c>
      <c r="Z55" s="243">
        <v>46</v>
      </c>
    </row>
    <row r="56" spans="1:32" ht="11.1" customHeight="1">
      <c r="A56" s="234">
        <v>47</v>
      </c>
      <c r="B56" s="232" t="s">
        <v>348</v>
      </c>
      <c r="C56" s="202">
        <v>2717</v>
      </c>
      <c r="D56" s="202">
        <v>2983</v>
      </c>
      <c r="E56" s="202">
        <v>2973</v>
      </c>
      <c r="F56" s="202">
        <v>3160</v>
      </c>
      <c r="G56" s="202">
        <v>3149</v>
      </c>
      <c r="H56" s="202">
        <v>3455</v>
      </c>
      <c r="I56" s="202">
        <v>3495</v>
      </c>
      <c r="J56" s="202">
        <v>3618</v>
      </c>
      <c r="K56" s="202">
        <v>3698</v>
      </c>
      <c r="L56" s="202">
        <v>3760</v>
      </c>
      <c r="M56" s="202">
        <v>3781</v>
      </c>
      <c r="N56" s="202">
        <v>3927</v>
      </c>
      <c r="O56" s="202">
        <v>4197</v>
      </c>
      <c r="P56" s="202">
        <v>4478</v>
      </c>
      <c r="Q56" s="202">
        <v>4682</v>
      </c>
      <c r="R56" s="202">
        <v>4913</v>
      </c>
      <c r="S56" s="202">
        <v>5178</v>
      </c>
      <c r="T56" s="202">
        <v>5299</v>
      </c>
      <c r="U56" s="202">
        <v>5552</v>
      </c>
      <c r="V56" s="202">
        <v>5430</v>
      </c>
      <c r="W56" s="202">
        <v>5455</v>
      </c>
      <c r="X56" s="202">
        <v>5428</v>
      </c>
      <c r="Y56" s="202">
        <v>5568</v>
      </c>
      <c r="Z56" s="243">
        <v>47</v>
      </c>
    </row>
    <row r="57" spans="1:32" s="169" customFormat="1" ht="18" customHeight="1">
      <c r="A57" s="235">
        <v>48</v>
      </c>
      <c r="B57" s="233" t="s">
        <v>626</v>
      </c>
      <c r="C57" s="203">
        <v>12646</v>
      </c>
      <c r="D57" s="203">
        <v>12801</v>
      </c>
      <c r="E57" s="203">
        <v>13079</v>
      </c>
      <c r="F57" s="203">
        <v>13663</v>
      </c>
      <c r="G57" s="203">
        <v>12902</v>
      </c>
      <c r="H57" s="203">
        <v>13558</v>
      </c>
      <c r="I57" s="203">
        <v>14206</v>
      </c>
      <c r="J57" s="203">
        <v>14452</v>
      </c>
      <c r="K57" s="203">
        <v>14950</v>
      </c>
      <c r="L57" s="203">
        <v>14987</v>
      </c>
      <c r="M57" s="203">
        <v>15237</v>
      </c>
      <c r="N57" s="203">
        <v>16667</v>
      </c>
      <c r="O57" s="203">
        <v>17281</v>
      </c>
      <c r="P57" s="203">
        <v>18163</v>
      </c>
      <c r="Q57" s="203">
        <v>18975</v>
      </c>
      <c r="R57" s="203">
        <v>20252</v>
      </c>
      <c r="S57" s="203">
        <v>21672</v>
      </c>
      <c r="T57" s="203">
        <v>22869</v>
      </c>
      <c r="U57" s="203">
        <v>23560</v>
      </c>
      <c r="V57" s="203">
        <v>23461</v>
      </c>
      <c r="W57" s="203">
        <v>22985</v>
      </c>
      <c r="X57" s="203">
        <v>23047</v>
      </c>
      <c r="Y57" s="203">
        <v>24538</v>
      </c>
      <c r="Z57" s="242">
        <v>48</v>
      </c>
      <c r="AA57" s="203"/>
      <c r="AB57" s="203"/>
      <c r="AC57" s="203"/>
      <c r="AD57" s="203"/>
      <c r="AE57" s="203"/>
      <c r="AF57" s="153"/>
    </row>
    <row r="58" spans="1:32" s="147" customFormat="1" ht="7.5" customHeight="1">
      <c r="A58" s="198"/>
      <c r="B58" s="196"/>
    </row>
    <row r="59" spans="1:32" s="193" customFormat="1" ht="12.75" customHeight="1">
      <c r="A59" s="227" t="s">
        <v>526</v>
      </c>
      <c r="B59" s="171"/>
      <c r="C59" s="200"/>
      <c r="D59" s="200"/>
      <c r="E59" s="200"/>
      <c r="F59" s="200"/>
      <c r="G59" s="200"/>
      <c r="H59" s="200"/>
      <c r="I59" s="200"/>
      <c r="J59" s="200"/>
      <c r="K59" s="200"/>
      <c r="L59" s="200"/>
      <c r="M59" s="200"/>
      <c r="N59" s="200"/>
      <c r="O59" s="200"/>
      <c r="P59" s="200"/>
      <c r="Q59" s="200"/>
      <c r="R59" s="200"/>
      <c r="S59" s="200"/>
      <c r="T59" s="200"/>
      <c r="U59" s="200"/>
      <c r="V59" s="200"/>
      <c r="W59" s="173"/>
    </row>
    <row r="60" spans="1:32">
      <c r="H60" s="145"/>
      <c r="M60" s="145"/>
      <c r="R60" s="145"/>
    </row>
    <row r="61" spans="1:32">
      <c r="H61" s="145"/>
      <c r="M61" s="145"/>
      <c r="R61" s="145"/>
    </row>
    <row r="62" spans="1:32">
      <c r="H62" s="145"/>
      <c r="M62" s="145"/>
      <c r="R62" s="145"/>
    </row>
    <row r="63" spans="1:32">
      <c r="H63" s="145"/>
      <c r="M63" s="145"/>
      <c r="R63" s="145"/>
    </row>
    <row r="64" spans="1:32">
      <c r="H64" s="145"/>
      <c r="M64" s="145"/>
      <c r="R64" s="145"/>
    </row>
    <row r="65" spans="8:18">
      <c r="H65" s="145"/>
      <c r="M65" s="145"/>
      <c r="R65" s="145"/>
    </row>
    <row r="66" spans="8:18">
      <c r="H66" s="145"/>
      <c r="M66" s="145"/>
      <c r="R66" s="145"/>
    </row>
    <row r="67" spans="8:18">
      <c r="H67" s="145"/>
      <c r="M67" s="145"/>
      <c r="R67" s="145"/>
    </row>
    <row r="68" spans="8:18">
      <c r="H68" s="145"/>
      <c r="M68" s="145"/>
      <c r="R68" s="145"/>
    </row>
    <row r="69" spans="8:18">
      <c r="H69" s="145"/>
      <c r="M69" s="145"/>
      <c r="R69" s="145"/>
    </row>
    <row r="70" spans="8:18">
      <c r="H70" s="145"/>
      <c r="M70" s="145"/>
      <c r="R70" s="145"/>
    </row>
    <row r="71" spans="8:18">
      <c r="H71" s="145"/>
      <c r="M71" s="145"/>
      <c r="R71" s="145"/>
    </row>
    <row r="72" spans="8:18">
      <c r="H72" s="145"/>
      <c r="M72" s="145"/>
      <c r="R72" s="145"/>
    </row>
    <row r="73" spans="8:18">
      <c r="H73" s="145"/>
      <c r="M73" s="145"/>
      <c r="R73" s="145"/>
    </row>
    <row r="74" spans="8:18">
      <c r="H74" s="145"/>
      <c r="M74" s="145"/>
      <c r="R74" s="145"/>
    </row>
    <row r="75" spans="8:18">
      <c r="H75" s="145"/>
      <c r="M75" s="145"/>
      <c r="R75" s="145"/>
    </row>
    <row r="76" spans="8:18">
      <c r="H76" s="145"/>
      <c r="M76" s="145"/>
      <c r="R76" s="145"/>
    </row>
    <row r="77" spans="8:18">
      <c r="H77" s="145"/>
      <c r="M77" s="145"/>
      <c r="R77" s="145"/>
    </row>
    <row r="78" spans="8:18">
      <c r="H78" s="145"/>
      <c r="M78" s="145"/>
      <c r="R78" s="145"/>
    </row>
    <row r="79" spans="8:18">
      <c r="H79" s="145"/>
      <c r="M79" s="145"/>
      <c r="R79" s="145"/>
    </row>
    <row r="80" spans="8:18">
      <c r="H80" s="145"/>
      <c r="M80" s="145"/>
      <c r="R80" s="145"/>
    </row>
    <row r="81" spans="8:18">
      <c r="H81" s="145"/>
      <c r="M81" s="145"/>
      <c r="R81" s="145"/>
    </row>
    <row r="82" spans="8:18">
      <c r="H82" s="145"/>
      <c r="M82" s="145"/>
      <c r="R82" s="145"/>
    </row>
    <row r="83" spans="8:18">
      <c r="H83" s="145"/>
      <c r="M83" s="145"/>
      <c r="R83" s="145"/>
    </row>
    <row r="84" spans="8:18">
      <c r="H84" s="145"/>
      <c r="M84" s="145"/>
      <c r="R84" s="145"/>
    </row>
    <row r="85" spans="8:18">
      <c r="H85" s="145"/>
      <c r="M85" s="145"/>
      <c r="R85" s="145"/>
    </row>
    <row r="86" spans="8:18">
      <c r="H86" s="145"/>
      <c r="M86" s="145"/>
      <c r="R86" s="145"/>
    </row>
    <row r="87" spans="8:18">
      <c r="H87" s="145"/>
      <c r="M87" s="145"/>
      <c r="R87" s="145"/>
    </row>
    <row r="88" spans="8:18">
      <c r="H88" s="145"/>
      <c r="M88" s="145"/>
      <c r="R88" s="145"/>
    </row>
    <row r="89" spans="8:18">
      <c r="H89" s="145"/>
      <c r="M89" s="145"/>
      <c r="R89" s="145"/>
    </row>
    <row r="90" spans="8:18">
      <c r="H90" s="145"/>
      <c r="M90" s="145"/>
      <c r="R90" s="145"/>
    </row>
    <row r="91" spans="8:18">
      <c r="H91" s="145"/>
      <c r="M91" s="145"/>
      <c r="R91" s="145"/>
    </row>
    <row r="92" spans="8:18">
      <c r="H92" s="145"/>
      <c r="M92" s="145"/>
      <c r="R92" s="145"/>
    </row>
    <row r="93" spans="8:18">
      <c r="H93" s="145"/>
      <c r="M93" s="145"/>
      <c r="R93" s="145"/>
    </row>
    <row r="94" spans="8:18">
      <c r="H94" s="145"/>
      <c r="M94" s="145"/>
      <c r="R94" s="145"/>
    </row>
    <row r="95" spans="8:18">
      <c r="H95" s="145"/>
      <c r="M95" s="145"/>
      <c r="R95" s="145"/>
    </row>
    <row r="96" spans="8:18">
      <c r="H96" s="145"/>
      <c r="M96" s="145"/>
      <c r="R96" s="145"/>
    </row>
    <row r="97" spans="8:18">
      <c r="H97" s="145"/>
      <c r="M97" s="145"/>
      <c r="R97" s="145"/>
    </row>
    <row r="98" spans="8:18">
      <c r="H98" s="145"/>
      <c r="M98" s="145"/>
      <c r="R98" s="145"/>
    </row>
    <row r="99" spans="8:18">
      <c r="H99" s="145"/>
      <c r="M99" s="145"/>
      <c r="R99" s="145"/>
    </row>
    <row r="100" spans="8:18">
      <c r="H100" s="145"/>
      <c r="M100" s="145"/>
      <c r="R100" s="145"/>
    </row>
    <row r="101" spans="8:18">
      <c r="H101" s="145"/>
      <c r="M101" s="145"/>
      <c r="R101" s="145"/>
    </row>
    <row r="102" spans="8:18">
      <c r="H102" s="145"/>
      <c r="M102" s="145"/>
      <c r="R102" s="145"/>
    </row>
    <row r="103" spans="8:18">
      <c r="H103" s="145"/>
      <c r="M103" s="145"/>
      <c r="R103" s="145"/>
    </row>
    <row r="104" spans="8:18">
      <c r="H104" s="145"/>
      <c r="M104" s="145"/>
      <c r="R104" s="145"/>
    </row>
    <row r="105" spans="8:18">
      <c r="H105" s="145"/>
      <c r="M105" s="145"/>
      <c r="R105" s="145"/>
    </row>
    <row r="106" spans="8:18">
      <c r="H106" s="145"/>
      <c r="M106" s="145"/>
      <c r="R106" s="145"/>
    </row>
    <row r="107" spans="8:18">
      <c r="H107" s="145"/>
      <c r="M107" s="145"/>
      <c r="R107" s="145"/>
    </row>
    <row r="108" spans="8:18">
      <c r="H108" s="145"/>
      <c r="M108" s="145"/>
      <c r="R108" s="145"/>
    </row>
    <row r="109" spans="8:18">
      <c r="H109" s="145"/>
      <c r="M109" s="145"/>
      <c r="R109" s="145"/>
    </row>
    <row r="110" spans="8:18">
      <c r="H110" s="145"/>
      <c r="M110" s="145"/>
      <c r="R110" s="145"/>
    </row>
    <row r="111" spans="8:18">
      <c r="H111" s="145"/>
      <c r="M111" s="145"/>
      <c r="R111" s="145"/>
    </row>
    <row r="112" spans="8:18">
      <c r="H112" s="145"/>
      <c r="M112" s="145"/>
      <c r="R112" s="145"/>
    </row>
    <row r="113" spans="8:18">
      <c r="H113" s="145"/>
      <c r="M113" s="145"/>
      <c r="R113" s="145"/>
    </row>
    <row r="114" spans="8:18">
      <c r="H114" s="145"/>
      <c r="M114" s="145"/>
      <c r="R114" s="145"/>
    </row>
    <row r="115" spans="8:18">
      <c r="H115" s="145"/>
      <c r="M115" s="145"/>
      <c r="R115" s="145"/>
    </row>
    <row r="116" spans="8:18">
      <c r="H116" s="145"/>
      <c r="M116" s="145"/>
      <c r="R116" s="145"/>
    </row>
    <row r="117" spans="8:18">
      <c r="H117" s="145"/>
      <c r="M117" s="145"/>
      <c r="R117" s="145"/>
    </row>
    <row r="118" spans="8:18">
      <c r="H118" s="145"/>
      <c r="M118" s="145"/>
      <c r="R118" s="145"/>
    </row>
    <row r="119" spans="8:18">
      <c r="H119" s="145"/>
      <c r="M119" s="145"/>
      <c r="R119" s="145"/>
    </row>
    <row r="120" spans="8:18">
      <c r="H120" s="145"/>
      <c r="M120" s="145"/>
      <c r="R120" s="145"/>
    </row>
    <row r="121" spans="8:18">
      <c r="H121" s="145"/>
      <c r="M121" s="145"/>
      <c r="R121" s="145"/>
    </row>
    <row r="122" spans="8:18">
      <c r="H122" s="145"/>
      <c r="M122" s="145"/>
      <c r="R122" s="145"/>
    </row>
    <row r="123" spans="8:18">
      <c r="H123" s="145"/>
      <c r="M123" s="145"/>
      <c r="R123" s="145"/>
    </row>
    <row r="124" spans="8:18">
      <c r="H124" s="145"/>
      <c r="M124" s="145"/>
      <c r="R124" s="145"/>
    </row>
    <row r="125" spans="8:18">
      <c r="H125" s="145"/>
      <c r="M125" s="145"/>
      <c r="R125" s="145"/>
    </row>
    <row r="126" spans="8:18">
      <c r="H126" s="145"/>
      <c r="M126" s="145"/>
      <c r="R126" s="145"/>
    </row>
    <row r="127" spans="8:18">
      <c r="H127" s="145"/>
      <c r="M127" s="145"/>
      <c r="R127" s="145"/>
    </row>
    <row r="128" spans="8:18">
      <c r="H128" s="145"/>
      <c r="M128" s="145"/>
      <c r="R128" s="145"/>
    </row>
    <row r="129" spans="8:18">
      <c r="H129" s="145"/>
      <c r="M129" s="145"/>
      <c r="R129" s="145"/>
    </row>
    <row r="130" spans="8:18">
      <c r="H130" s="145"/>
      <c r="M130" s="145"/>
      <c r="R130" s="145"/>
    </row>
    <row r="131" spans="8:18">
      <c r="H131" s="145"/>
      <c r="M131" s="145"/>
      <c r="R131" s="145"/>
    </row>
    <row r="132" spans="8:18">
      <c r="H132" s="145"/>
      <c r="M132" s="145"/>
      <c r="R132" s="145"/>
    </row>
    <row r="133" spans="8:18">
      <c r="H133" s="145"/>
      <c r="M133" s="145"/>
      <c r="R133" s="145"/>
    </row>
    <row r="134" spans="8:18">
      <c r="H134" s="145"/>
      <c r="M134" s="145"/>
      <c r="R134" s="145"/>
    </row>
    <row r="135" spans="8:18">
      <c r="H135" s="145"/>
      <c r="M135" s="145"/>
      <c r="R135" s="145"/>
    </row>
    <row r="136" spans="8:18">
      <c r="H136" s="145"/>
      <c r="M136" s="145"/>
      <c r="R136" s="145"/>
    </row>
    <row r="137" spans="8:18">
      <c r="H137" s="145"/>
      <c r="M137" s="145"/>
      <c r="R137" s="145"/>
    </row>
    <row r="138" spans="8:18">
      <c r="H138" s="145"/>
      <c r="M138" s="145"/>
      <c r="R138" s="145"/>
    </row>
    <row r="139" spans="8:18">
      <c r="H139" s="145"/>
      <c r="M139" s="145"/>
      <c r="R139" s="145"/>
    </row>
    <row r="140" spans="8:18">
      <c r="H140" s="145"/>
      <c r="M140" s="145"/>
      <c r="R140" s="145"/>
    </row>
    <row r="141" spans="8:18">
      <c r="H141" s="145"/>
      <c r="M141" s="145"/>
      <c r="R141" s="145"/>
    </row>
    <row r="142" spans="8:18">
      <c r="H142" s="145"/>
      <c r="M142" s="145"/>
      <c r="R142" s="145"/>
    </row>
    <row r="143" spans="8:18">
      <c r="H143" s="145"/>
      <c r="M143" s="145"/>
      <c r="R143" s="145"/>
    </row>
    <row r="144" spans="8:18">
      <c r="H144" s="145"/>
      <c r="M144" s="145"/>
      <c r="R144" s="145"/>
    </row>
    <row r="145" spans="8:18">
      <c r="H145" s="145"/>
      <c r="M145" s="145"/>
      <c r="R145" s="145"/>
    </row>
    <row r="146" spans="8:18">
      <c r="H146" s="145"/>
      <c r="M146" s="145"/>
      <c r="R146" s="145"/>
    </row>
    <row r="147" spans="8:18">
      <c r="H147" s="145"/>
      <c r="M147" s="145"/>
      <c r="R147" s="145"/>
    </row>
    <row r="148" spans="8:18">
      <c r="H148" s="145"/>
      <c r="M148" s="145"/>
      <c r="R148" s="145"/>
    </row>
    <row r="149" spans="8:18">
      <c r="H149" s="145"/>
      <c r="M149" s="145"/>
      <c r="R149" s="145"/>
    </row>
    <row r="150" spans="8:18">
      <c r="H150" s="145"/>
      <c r="M150" s="145"/>
      <c r="R150" s="145"/>
    </row>
    <row r="151" spans="8:18">
      <c r="H151" s="145"/>
      <c r="M151" s="145"/>
      <c r="R151" s="145"/>
    </row>
    <row r="152" spans="8:18">
      <c r="H152" s="145"/>
      <c r="M152" s="145"/>
      <c r="R152" s="145"/>
    </row>
    <row r="153" spans="8:18">
      <c r="H153" s="145"/>
      <c r="M153" s="145"/>
      <c r="R153" s="145"/>
    </row>
    <row r="154" spans="8:18">
      <c r="H154" s="145"/>
      <c r="M154" s="145"/>
      <c r="R154" s="145"/>
    </row>
    <row r="155" spans="8:18">
      <c r="H155" s="145"/>
      <c r="M155" s="145"/>
      <c r="R155" s="145"/>
    </row>
    <row r="156" spans="8:18">
      <c r="H156" s="145"/>
      <c r="M156" s="145"/>
      <c r="R156" s="145"/>
    </row>
    <row r="157" spans="8:18">
      <c r="H157" s="145"/>
      <c r="M157" s="145"/>
      <c r="R157" s="145"/>
    </row>
    <row r="158" spans="8:18">
      <c r="H158" s="145"/>
      <c r="M158" s="145"/>
      <c r="R158" s="145"/>
    </row>
    <row r="159" spans="8:18">
      <c r="H159" s="145"/>
      <c r="M159" s="145"/>
      <c r="R159" s="145"/>
    </row>
    <row r="160" spans="8:18">
      <c r="H160" s="145"/>
      <c r="M160" s="145"/>
      <c r="R160" s="145"/>
    </row>
    <row r="161" spans="8:18">
      <c r="H161" s="145"/>
      <c r="M161" s="145"/>
      <c r="R161" s="145"/>
    </row>
    <row r="162" spans="8:18">
      <c r="H162" s="145"/>
      <c r="M162" s="145"/>
      <c r="R162" s="145"/>
    </row>
    <row r="163" spans="8:18">
      <c r="H163" s="145"/>
      <c r="M163" s="145"/>
      <c r="R163" s="145"/>
    </row>
    <row r="164" spans="8:18">
      <c r="H164" s="145"/>
      <c r="M164" s="145"/>
      <c r="R164" s="145"/>
    </row>
    <row r="165" spans="8:18">
      <c r="H165" s="145"/>
      <c r="M165" s="145"/>
      <c r="R165" s="145"/>
    </row>
    <row r="166" spans="8:18">
      <c r="H166" s="145"/>
      <c r="M166" s="145"/>
      <c r="R166" s="145"/>
    </row>
    <row r="167" spans="8:18">
      <c r="H167" s="145"/>
      <c r="M167" s="145"/>
      <c r="R167" s="145"/>
    </row>
    <row r="168" spans="8:18">
      <c r="H168" s="145"/>
      <c r="M168" s="145"/>
      <c r="R168" s="145"/>
    </row>
    <row r="169" spans="8:18">
      <c r="H169" s="145"/>
      <c r="M169" s="145"/>
      <c r="R169" s="145"/>
    </row>
    <row r="170" spans="8:18">
      <c r="H170" s="145"/>
      <c r="M170" s="145"/>
      <c r="R170" s="145"/>
    </row>
    <row r="171" spans="8:18">
      <c r="H171" s="145"/>
      <c r="M171" s="145"/>
      <c r="R171" s="145"/>
    </row>
    <row r="172" spans="8:18">
      <c r="H172" s="145"/>
      <c r="M172" s="145"/>
      <c r="R172" s="145"/>
    </row>
    <row r="173" spans="8:18">
      <c r="H173" s="145"/>
      <c r="M173" s="145"/>
      <c r="R173" s="145"/>
    </row>
    <row r="174" spans="8:18">
      <c r="H174" s="145"/>
      <c r="M174" s="145"/>
      <c r="R174" s="145"/>
    </row>
    <row r="175" spans="8:18">
      <c r="H175" s="145"/>
      <c r="M175" s="145"/>
      <c r="R175" s="145"/>
    </row>
    <row r="176" spans="8:18">
      <c r="H176" s="145"/>
      <c r="M176" s="145"/>
      <c r="R176" s="145"/>
    </row>
    <row r="177" spans="8:18">
      <c r="H177" s="145"/>
      <c r="M177" s="145"/>
      <c r="R177" s="145"/>
    </row>
    <row r="178" spans="8:18">
      <c r="H178" s="145"/>
      <c r="M178" s="145"/>
      <c r="R178" s="145"/>
    </row>
    <row r="179" spans="8:18">
      <c r="H179" s="145"/>
      <c r="M179" s="145"/>
      <c r="R179" s="145"/>
    </row>
    <row r="180" spans="8:18">
      <c r="H180" s="145"/>
      <c r="M180" s="145"/>
      <c r="R180" s="145"/>
    </row>
    <row r="181" spans="8:18">
      <c r="H181" s="145"/>
      <c r="M181" s="145"/>
      <c r="R181" s="145"/>
    </row>
    <row r="182" spans="8:18">
      <c r="H182" s="145"/>
      <c r="M182" s="145"/>
      <c r="R182" s="145"/>
    </row>
    <row r="183" spans="8:18">
      <c r="H183" s="145"/>
      <c r="M183" s="145"/>
      <c r="R183" s="145"/>
    </row>
    <row r="184" spans="8:18">
      <c r="H184" s="145"/>
      <c r="M184" s="145"/>
      <c r="R184" s="145"/>
    </row>
    <row r="185" spans="8:18">
      <c r="H185" s="145"/>
      <c r="M185" s="145"/>
      <c r="R185" s="145"/>
    </row>
    <row r="186" spans="8:18">
      <c r="H186" s="145"/>
      <c r="M186" s="145"/>
      <c r="R186" s="145"/>
    </row>
    <row r="187" spans="8:18">
      <c r="H187" s="145"/>
      <c r="M187" s="145"/>
      <c r="R187" s="145"/>
    </row>
    <row r="188" spans="8:18">
      <c r="H188" s="145"/>
      <c r="M188" s="145"/>
      <c r="R188" s="145"/>
    </row>
    <row r="189" spans="8:18">
      <c r="H189" s="145"/>
      <c r="M189" s="145"/>
      <c r="R189" s="145"/>
    </row>
    <row r="190" spans="8:18">
      <c r="H190" s="145"/>
      <c r="M190" s="145"/>
      <c r="R190" s="145"/>
    </row>
    <row r="191" spans="8:18">
      <c r="H191" s="145"/>
      <c r="M191" s="145"/>
      <c r="R191" s="145"/>
    </row>
    <row r="192" spans="8:18">
      <c r="H192" s="145"/>
      <c r="M192" s="145"/>
      <c r="R192" s="145"/>
    </row>
    <row r="193" spans="8:18">
      <c r="H193" s="145"/>
      <c r="M193" s="145"/>
      <c r="R193" s="145"/>
    </row>
    <row r="194" spans="8:18">
      <c r="H194" s="145"/>
      <c r="M194" s="145"/>
      <c r="R194" s="145"/>
    </row>
    <row r="195" spans="8:18">
      <c r="H195" s="145"/>
      <c r="M195" s="145"/>
      <c r="R195" s="145"/>
    </row>
    <row r="196" spans="8:18">
      <c r="H196" s="145"/>
      <c r="M196" s="145"/>
      <c r="R196" s="145"/>
    </row>
    <row r="197" spans="8:18">
      <c r="H197" s="145"/>
      <c r="M197" s="145"/>
      <c r="R197" s="145"/>
    </row>
    <row r="198" spans="8:18">
      <c r="H198" s="145"/>
      <c r="M198" s="145"/>
      <c r="R198" s="145"/>
    </row>
    <row r="199" spans="8:18">
      <c r="H199" s="145"/>
      <c r="M199" s="145"/>
      <c r="R199" s="145"/>
    </row>
    <row r="200" spans="8:18">
      <c r="H200" s="145"/>
      <c r="M200" s="145"/>
      <c r="R200" s="145"/>
    </row>
    <row r="201" spans="8:18">
      <c r="H201" s="145"/>
      <c r="M201" s="145"/>
      <c r="R201" s="145"/>
    </row>
    <row r="202" spans="8:18">
      <c r="H202" s="145"/>
      <c r="M202" s="145"/>
      <c r="R202" s="145"/>
    </row>
    <row r="203" spans="8:18">
      <c r="H203" s="145"/>
      <c r="M203" s="145"/>
      <c r="R203" s="145"/>
    </row>
    <row r="204" spans="8:18">
      <c r="H204" s="145"/>
      <c r="M204" s="145"/>
      <c r="R204" s="145"/>
    </row>
    <row r="205" spans="8:18">
      <c r="H205" s="145"/>
      <c r="M205" s="145"/>
      <c r="R205" s="145"/>
    </row>
    <row r="206" spans="8:18">
      <c r="H206" s="145"/>
      <c r="M206" s="145"/>
      <c r="R206" s="145"/>
    </row>
    <row r="207" spans="8:18">
      <c r="H207" s="145"/>
      <c r="M207" s="145"/>
      <c r="R207" s="145"/>
    </row>
    <row r="208" spans="8:18">
      <c r="H208" s="145"/>
      <c r="M208" s="145"/>
      <c r="R208" s="145"/>
    </row>
    <row r="209" spans="8:18">
      <c r="H209" s="145"/>
      <c r="M209" s="145"/>
      <c r="R209" s="145"/>
    </row>
    <row r="210" spans="8:18">
      <c r="H210" s="145"/>
      <c r="M210" s="145"/>
      <c r="R210" s="145"/>
    </row>
    <row r="211" spans="8:18">
      <c r="H211" s="145"/>
      <c r="M211" s="145"/>
      <c r="R211" s="145"/>
    </row>
    <row r="212" spans="8:18">
      <c r="H212" s="145"/>
      <c r="M212" s="145"/>
      <c r="R212" s="145"/>
    </row>
    <row r="213" spans="8:18">
      <c r="H213" s="145"/>
      <c r="M213" s="145"/>
      <c r="R213" s="145"/>
    </row>
    <row r="214" spans="8:18">
      <c r="H214" s="145"/>
      <c r="M214" s="145"/>
      <c r="R214" s="145"/>
    </row>
    <row r="215" spans="8:18">
      <c r="H215" s="145"/>
      <c r="M215" s="145"/>
      <c r="R215" s="145"/>
    </row>
    <row r="216" spans="8:18">
      <c r="H216" s="145"/>
      <c r="M216" s="145"/>
      <c r="R216" s="145"/>
    </row>
    <row r="217" spans="8:18">
      <c r="H217" s="145"/>
      <c r="M217" s="145"/>
      <c r="R217" s="145"/>
    </row>
    <row r="218" spans="8:18">
      <c r="H218" s="145"/>
      <c r="M218" s="145"/>
      <c r="R218" s="145"/>
    </row>
    <row r="219" spans="8:18">
      <c r="H219" s="145"/>
      <c r="M219" s="145"/>
      <c r="R219" s="145"/>
    </row>
    <row r="220" spans="8:18">
      <c r="H220" s="145"/>
      <c r="M220" s="145"/>
      <c r="R220" s="145"/>
    </row>
  </sheetData>
  <mergeCells count="8">
    <mergeCell ref="A23:P23"/>
    <mergeCell ref="Q23:Z23"/>
    <mergeCell ref="A41:P41"/>
    <mergeCell ref="Q41:Z41"/>
    <mergeCell ref="A1:P1"/>
    <mergeCell ref="Q1:Z1"/>
    <mergeCell ref="A5:P5"/>
    <mergeCell ref="Q5:Z5"/>
  </mergeCells>
  <pageMargins left="0.59055118110236227" right="0.59055118110236227" top="0.59055118110236227" bottom="0.19685039370078741" header="0.31496062992125984" footer="0.27559055118110237"/>
  <pageSetup paperSize="9" firstPageNumber="46" fitToWidth="4" pageOrder="overThenDown" orientation="portrait" useFirstPageNumber="1"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zoomScaleSheetLayoutView="100" workbookViewId="0">
      <selection sqref="A1:P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0" width="7.25" style="145" customWidth="1" outlineLevel="1"/>
    <col min="11" max="12" width="7.25" style="145" customWidth="1"/>
    <col min="13" max="13" width="7.25" style="147" customWidth="1"/>
    <col min="14" max="17" width="7.25" style="145" customWidth="1"/>
    <col min="18" max="18" width="7.25" style="147" customWidth="1"/>
    <col min="19" max="25" width="7.25" style="145" customWidth="1"/>
    <col min="26" max="26" width="8.125" style="147" customWidth="1"/>
    <col min="27" max="16384" width="11.5" style="145"/>
  </cols>
  <sheetData>
    <row r="1" spans="1:36" s="75" customFormat="1" ht="14.25" customHeight="1">
      <c r="A1" s="317" t="s">
        <v>521</v>
      </c>
      <c r="B1" s="317"/>
      <c r="C1" s="317"/>
      <c r="D1" s="317"/>
      <c r="E1" s="317"/>
      <c r="F1" s="317"/>
      <c r="G1" s="317"/>
      <c r="H1" s="317"/>
      <c r="I1" s="317"/>
      <c r="J1" s="317"/>
      <c r="K1" s="317"/>
      <c r="L1" s="317"/>
      <c r="M1" s="317"/>
      <c r="N1" s="317"/>
      <c r="O1" s="317"/>
      <c r="P1" s="317"/>
      <c r="Q1" s="318" t="s">
        <v>434</v>
      </c>
      <c r="R1" s="318"/>
      <c r="S1" s="318"/>
      <c r="T1" s="318"/>
      <c r="U1" s="318"/>
      <c r="V1" s="318"/>
      <c r="W1" s="318"/>
      <c r="X1" s="318"/>
      <c r="Y1" s="318"/>
      <c r="Z1" s="318"/>
    </row>
    <row r="2" spans="1:36"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row>
    <row r="3" spans="1:36" ht="33.6" customHeight="1">
      <c r="A3" s="137" t="s">
        <v>460</v>
      </c>
      <c r="B3" s="138" t="s">
        <v>254</v>
      </c>
      <c r="C3" s="189" t="s">
        <v>351</v>
      </c>
      <c r="D3" s="190" t="s">
        <v>352</v>
      </c>
      <c r="E3" s="190" t="s">
        <v>353</v>
      </c>
      <c r="F3" s="190" t="s">
        <v>354</v>
      </c>
      <c r="G3" s="190" t="s">
        <v>355</v>
      </c>
      <c r="H3" s="190" t="s">
        <v>356</v>
      </c>
      <c r="I3" s="190" t="s">
        <v>357</v>
      </c>
      <c r="J3" s="190" t="s">
        <v>358</v>
      </c>
      <c r="K3" s="190" t="s">
        <v>359</v>
      </c>
      <c r="L3" s="190" t="s">
        <v>360</v>
      </c>
      <c r="M3" s="190" t="s">
        <v>361</v>
      </c>
      <c r="N3" s="190" t="s">
        <v>362</v>
      </c>
      <c r="O3" s="190" t="s">
        <v>363</v>
      </c>
      <c r="P3" s="191" t="s">
        <v>364</v>
      </c>
      <c r="Q3" s="192" t="s">
        <v>365</v>
      </c>
      <c r="R3" s="190" t="s">
        <v>366</v>
      </c>
      <c r="S3" s="190" t="s">
        <v>367</v>
      </c>
      <c r="T3" s="190" t="s">
        <v>368</v>
      </c>
      <c r="U3" s="190" t="s">
        <v>376</v>
      </c>
      <c r="V3" s="190" t="s">
        <v>385</v>
      </c>
      <c r="W3" s="191" t="s">
        <v>388</v>
      </c>
      <c r="X3" s="192" t="s">
        <v>389</v>
      </c>
      <c r="Y3" s="190" t="s">
        <v>395</v>
      </c>
      <c r="Z3" s="240" t="s">
        <v>460</v>
      </c>
    </row>
    <row r="4" spans="1:36" s="147" customFormat="1" ht="7.5" customHeight="1">
      <c r="A4" s="198"/>
      <c r="B4" s="196"/>
      <c r="Z4" s="198"/>
    </row>
    <row r="5" spans="1:36" s="198" customFormat="1" ht="16.350000000000001" customHeight="1">
      <c r="A5" s="319" t="s">
        <v>369</v>
      </c>
      <c r="B5" s="319"/>
      <c r="C5" s="319"/>
      <c r="D5" s="319"/>
      <c r="E5" s="319"/>
      <c r="F5" s="319"/>
      <c r="G5" s="319"/>
      <c r="H5" s="319"/>
      <c r="I5" s="319"/>
      <c r="J5" s="319"/>
      <c r="K5" s="319"/>
      <c r="L5" s="319"/>
      <c r="M5" s="319"/>
      <c r="N5" s="319"/>
      <c r="O5" s="319"/>
      <c r="P5" s="319"/>
      <c r="Q5" s="319" t="s">
        <v>369</v>
      </c>
      <c r="R5" s="319"/>
      <c r="S5" s="319"/>
      <c r="T5" s="319"/>
      <c r="U5" s="319"/>
      <c r="V5" s="319"/>
      <c r="W5" s="319"/>
      <c r="X5" s="319"/>
      <c r="Y5" s="319"/>
      <c r="Z5" s="319"/>
      <c r="AA5" s="186"/>
      <c r="AB5" s="186"/>
      <c r="AC5" s="186"/>
      <c r="AD5" s="186"/>
      <c r="AE5" s="186"/>
      <c r="AF5" s="186"/>
      <c r="AG5" s="186"/>
      <c r="AH5" s="186"/>
      <c r="AI5" s="186"/>
      <c r="AJ5" s="186"/>
    </row>
    <row r="6" spans="1:36" ht="11.1" customHeight="1">
      <c r="A6" s="154">
        <v>16051</v>
      </c>
      <c r="B6" s="232" t="s">
        <v>260</v>
      </c>
      <c r="C6" s="202">
        <v>5470</v>
      </c>
      <c r="D6" s="202">
        <v>5707</v>
      </c>
      <c r="E6" s="202">
        <v>6029</v>
      </c>
      <c r="F6" s="202">
        <v>5907</v>
      </c>
      <c r="G6" s="202">
        <v>5765</v>
      </c>
      <c r="H6" s="202">
        <v>5695</v>
      </c>
      <c r="I6" s="202">
        <v>5803</v>
      </c>
      <c r="J6" s="202">
        <v>5975</v>
      </c>
      <c r="K6" s="202">
        <v>6240</v>
      </c>
      <c r="L6" s="202">
        <v>6612</v>
      </c>
      <c r="M6" s="202">
        <v>6676</v>
      </c>
      <c r="N6" s="202">
        <v>6543</v>
      </c>
      <c r="O6" s="202">
        <v>6826</v>
      </c>
      <c r="P6" s="202">
        <v>6682</v>
      </c>
      <c r="Q6" s="202">
        <v>6675</v>
      </c>
      <c r="R6" s="202">
        <v>6626</v>
      </c>
      <c r="S6" s="202">
        <v>6734</v>
      </c>
      <c r="T6" s="202">
        <v>6916</v>
      </c>
      <c r="U6" s="202">
        <v>7211</v>
      </c>
      <c r="V6" s="202">
        <v>7754</v>
      </c>
      <c r="W6" s="202">
        <v>7956</v>
      </c>
      <c r="X6" s="202">
        <v>8094</v>
      </c>
      <c r="Y6" s="202">
        <v>8732</v>
      </c>
      <c r="Z6" s="158">
        <v>16051</v>
      </c>
    </row>
    <row r="7" spans="1:36" ht="11.1" customHeight="1">
      <c r="A7" s="154">
        <v>16052</v>
      </c>
      <c r="B7" s="232" t="s">
        <v>1</v>
      </c>
      <c r="C7" s="202">
        <v>4014</v>
      </c>
      <c r="D7" s="202">
        <v>4401</v>
      </c>
      <c r="E7" s="202">
        <v>4859</v>
      </c>
      <c r="F7" s="202">
        <v>4674</v>
      </c>
      <c r="G7" s="202">
        <v>4481</v>
      </c>
      <c r="H7" s="202">
        <v>4385</v>
      </c>
      <c r="I7" s="202">
        <v>4353</v>
      </c>
      <c r="J7" s="202">
        <v>4536</v>
      </c>
      <c r="K7" s="202">
        <v>4621</v>
      </c>
      <c r="L7" s="202">
        <v>4809</v>
      </c>
      <c r="M7" s="202">
        <v>4771</v>
      </c>
      <c r="N7" s="202">
        <v>4722</v>
      </c>
      <c r="O7" s="202">
        <v>4812</v>
      </c>
      <c r="P7" s="202">
        <v>4969</v>
      </c>
      <c r="Q7" s="202">
        <v>4930</v>
      </c>
      <c r="R7" s="202">
        <v>4674</v>
      </c>
      <c r="S7" s="202">
        <v>4749</v>
      </c>
      <c r="T7" s="202">
        <v>4912</v>
      </c>
      <c r="U7" s="202">
        <v>4876</v>
      </c>
      <c r="V7" s="202">
        <v>5019</v>
      </c>
      <c r="W7" s="202">
        <v>4736</v>
      </c>
      <c r="X7" s="202">
        <v>4500</v>
      </c>
      <c r="Y7" s="202">
        <v>4622</v>
      </c>
      <c r="Z7" s="158">
        <v>16052</v>
      </c>
    </row>
    <row r="8" spans="1:36" ht="11.1" customHeight="1">
      <c r="A8" s="154">
        <v>16053</v>
      </c>
      <c r="B8" s="232" t="s">
        <v>2</v>
      </c>
      <c r="C8" s="202">
        <v>2601</v>
      </c>
      <c r="D8" s="202">
        <v>2669</v>
      </c>
      <c r="E8" s="202">
        <v>2864</v>
      </c>
      <c r="F8" s="202">
        <v>2850</v>
      </c>
      <c r="G8" s="202">
        <v>2749</v>
      </c>
      <c r="H8" s="202">
        <v>2686</v>
      </c>
      <c r="I8" s="202">
        <v>2716</v>
      </c>
      <c r="J8" s="202">
        <v>2787</v>
      </c>
      <c r="K8" s="202">
        <v>2913</v>
      </c>
      <c r="L8" s="202">
        <v>3050</v>
      </c>
      <c r="M8" s="202">
        <v>2912</v>
      </c>
      <c r="N8" s="202">
        <v>2813</v>
      </c>
      <c r="O8" s="202">
        <v>2842</v>
      </c>
      <c r="P8" s="202">
        <v>2916</v>
      </c>
      <c r="Q8" s="202">
        <v>3007</v>
      </c>
      <c r="R8" s="202">
        <v>3066</v>
      </c>
      <c r="S8" s="202">
        <v>3104</v>
      </c>
      <c r="T8" s="202">
        <v>3389</v>
      </c>
      <c r="U8" s="202">
        <v>3557</v>
      </c>
      <c r="V8" s="202">
        <v>3649</v>
      </c>
      <c r="W8" s="202">
        <v>3550</v>
      </c>
      <c r="X8" s="202">
        <v>3444</v>
      </c>
      <c r="Y8" s="202">
        <v>3879</v>
      </c>
      <c r="Z8" s="158">
        <v>16053</v>
      </c>
    </row>
    <row r="9" spans="1:36" ht="11.1" customHeight="1">
      <c r="A9" s="154">
        <v>16054</v>
      </c>
      <c r="B9" s="232" t="s">
        <v>3</v>
      </c>
      <c r="C9" s="202">
        <v>1627</v>
      </c>
      <c r="D9" s="202">
        <v>1729</v>
      </c>
      <c r="E9" s="202">
        <v>1891</v>
      </c>
      <c r="F9" s="202">
        <v>1721</v>
      </c>
      <c r="G9" s="202">
        <v>1633</v>
      </c>
      <c r="H9" s="202">
        <v>1609</v>
      </c>
      <c r="I9" s="202">
        <v>1510</v>
      </c>
      <c r="J9" s="202">
        <v>1473</v>
      </c>
      <c r="K9" s="202">
        <v>1588</v>
      </c>
      <c r="L9" s="202">
        <v>1640</v>
      </c>
      <c r="M9" s="202">
        <v>1524</v>
      </c>
      <c r="N9" s="202">
        <v>1495</v>
      </c>
      <c r="O9" s="202">
        <v>1519</v>
      </c>
      <c r="P9" s="202">
        <v>1521</v>
      </c>
      <c r="Q9" s="202">
        <v>1517</v>
      </c>
      <c r="R9" s="202">
        <v>1471</v>
      </c>
      <c r="S9" s="202">
        <v>1472</v>
      </c>
      <c r="T9" s="202">
        <v>1455</v>
      </c>
      <c r="U9" s="202">
        <v>1403</v>
      </c>
      <c r="V9" s="202">
        <v>1410</v>
      </c>
      <c r="W9" s="202">
        <v>1522</v>
      </c>
      <c r="X9" s="202">
        <v>1373</v>
      </c>
      <c r="Y9" s="202">
        <v>1400</v>
      </c>
      <c r="Z9" s="158">
        <v>16054</v>
      </c>
    </row>
    <row r="10" spans="1:36" ht="11.1" customHeight="1">
      <c r="A10" s="154">
        <v>16055</v>
      </c>
      <c r="B10" s="232" t="s">
        <v>4</v>
      </c>
      <c r="C10" s="202">
        <v>1409</v>
      </c>
      <c r="D10" s="202">
        <v>1612</v>
      </c>
      <c r="E10" s="202">
        <v>1774</v>
      </c>
      <c r="F10" s="202">
        <v>1679</v>
      </c>
      <c r="G10" s="202">
        <v>1624</v>
      </c>
      <c r="H10" s="202">
        <v>1592</v>
      </c>
      <c r="I10" s="202">
        <v>1588</v>
      </c>
      <c r="J10" s="202">
        <v>1659</v>
      </c>
      <c r="K10" s="202">
        <v>1782</v>
      </c>
      <c r="L10" s="202">
        <v>1903</v>
      </c>
      <c r="M10" s="202">
        <v>1903</v>
      </c>
      <c r="N10" s="202">
        <v>1869</v>
      </c>
      <c r="O10" s="202">
        <v>1853</v>
      </c>
      <c r="P10" s="202">
        <v>1814</v>
      </c>
      <c r="Q10" s="202">
        <v>1770</v>
      </c>
      <c r="R10" s="202">
        <v>1843</v>
      </c>
      <c r="S10" s="202">
        <v>1897</v>
      </c>
      <c r="T10" s="202">
        <v>2145</v>
      </c>
      <c r="U10" s="202">
        <v>2214</v>
      </c>
      <c r="V10" s="202">
        <v>2264</v>
      </c>
      <c r="W10" s="202">
        <v>2282</v>
      </c>
      <c r="X10" s="202">
        <v>2350</v>
      </c>
      <c r="Y10" s="202">
        <v>2504</v>
      </c>
      <c r="Z10" s="158">
        <v>16055</v>
      </c>
    </row>
    <row r="11" spans="1:36" ht="11.1" customHeight="1">
      <c r="A11" s="154">
        <v>16056</v>
      </c>
      <c r="B11" s="232" t="s">
        <v>5</v>
      </c>
      <c r="C11" s="202">
        <v>1297</v>
      </c>
      <c r="D11" s="202">
        <v>1383</v>
      </c>
      <c r="E11" s="202">
        <v>1671</v>
      </c>
      <c r="F11" s="202">
        <v>1541</v>
      </c>
      <c r="G11" s="202">
        <v>1481</v>
      </c>
      <c r="H11" s="202">
        <v>1478</v>
      </c>
      <c r="I11" s="202">
        <v>1391</v>
      </c>
      <c r="J11" s="202">
        <v>1462</v>
      </c>
      <c r="K11" s="202">
        <v>1519</v>
      </c>
      <c r="L11" s="202">
        <v>1544</v>
      </c>
      <c r="M11" s="202">
        <v>1605</v>
      </c>
      <c r="N11" s="202">
        <v>1604</v>
      </c>
      <c r="O11" s="202">
        <v>1635</v>
      </c>
      <c r="P11" s="202">
        <v>1640</v>
      </c>
      <c r="Q11" s="202">
        <v>1665</v>
      </c>
      <c r="R11" s="202">
        <v>1597</v>
      </c>
      <c r="S11" s="202">
        <v>1661</v>
      </c>
      <c r="T11" s="202">
        <v>1733</v>
      </c>
      <c r="U11" s="202">
        <v>1718</v>
      </c>
      <c r="V11" s="202">
        <v>1632</v>
      </c>
      <c r="W11" s="202">
        <v>1643</v>
      </c>
      <c r="X11" s="202">
        <v>1575</v>
      </c>
      <c r="Y11" s="202">
        <v>1668</v>
      </c>
      <c r="Z11" s="158">
        <v>16056</v>
      </c>
    </row>
    <row r="12" spans="1:36" ht="18" customHeight="1">
      <c r="A12" s="154">
        <v>16061</v>
      </c>
      <c r="B12" s="232" t="s">
        <v>6</v>
      </c>
      <c r="C12" s="202">
        <v>10835</v>
      </c>
      <c r="D12" s="202">
        <v>11116</v>
      </c>
      <c r="E12" s="202">
        <v>11545</v>
      </c>
      <c r="F12" s="202">
        <v>11959</v>
      </c>
      <c r="G12" s="202">
        <v>12151</v>
      </c>
      <c r="H12" s="202">
        <v>12081</v>
      </c>
      <c r="I12" s="202">
        <v>12234</v>
      </c>
      <c r="J12" s="202">
        <v>12420</v>
      </c>
      <c r="K12" s="202">
        <v>12651</v>
      </c>
      <c r="L12" s="202">
        <v>12964</v>
      </c>
      <c r="M12" s="202">
        <v>12719</v>
      </c>
      <c r="N12" s="202">
        <v>12662</v>
      </c>
      <c r="O12" s="202">
        <v>12732</v>
      </c>
      <c r="P12" s="202">
        <v>12693</v>
      </c>
      <c r="Q12" s="202">
        <v>12336</v>
      </c>
      <c r="R12" s="202">
        <v>12123</v>
      </c>
      <c r="S12" s="202">
        <v>12129</v>
      </c>
      <c r="T12" s="202">
        <v>12158</v>
      </c>
      <c r="U12" s="202">
        <v>12121</v>
      </c>
      <c r="V12" s="202">
        <v>12123</v>
      </c>
      <c r="W12" s="202">
        <v>12239</v>
      </c>
      <c r="X12" s="202">
        <v>12163</v>
      </c>
      <c r="Y12" s="202">
        <v>12189</v>
      </c>
      <c r="Z12" s="158">
        <v>16061</v>
      </c>
    </row>
    <row r="13" spans="1:36" ht="11.1" customHeight="1">
      <c r="A13" s="154">
        <v>16062</v>
      </c>
      <c r="B13" s="232" t="s">
        <v>7</v>
      </c>
      <c r="C13" s="202">
        <v>4223</v>
      </c>
      <c r="D13" s="202">
        <v>4547</v>
      </c>
      <c r="E13" s="202">
        <v>4971</v>
      </c>
      <c r="F13" s="202">
        <v>5190</v>
      </c>
      <c r="G13" s="202">
        <v>5197</v>
      </c>
      <c r="H13" s="202">
        <v>5291</v>
      </c>
      <c r="I13" s="202">
        <v>5208</v>
      </c>
      <c r="J13" s="202">
        <v>5396</v>
      </c>
      <c r="K13" s="202">
        <v>5638</v>
      </c>
      <c r="L13" s="202">
        <v>5781</v>
      </c>
      <c r="M13" s="202">
        <v>5768</v>
      </c>
      <c r="N13" s="202">
        <v>5778</v>
      </c>
      <c r="O13" s="202">
        <v>5767</v>
      </c>
      <c r="P13" s="202">
        <v>5672</v>
      </c>
      <c r="Q13" s="202">
        <v>5543</v>
      </c>
      <c r="R13" s="202">
        <v>5395</v>
      </c>
      <c r="S13" s="202">
        <v>5272</v>
      </c>
      <c r="T13" s="202">
        <v>5351</v>
      </c>
      <c r="U13" s="202">
        <v>5335</v>
      </c>
      <c r="V13" s="202">
        <v>5351</v>
      </c>
      <c r="W13" s="202">
        <v>5305</v>
      </c>
      <c r="X13" s="202">
        <v>5095</v>
      </c>
      <c r="Y13" s="202">
        <v>5304</v>
      </c>
      <c r="Z13" s="158">
        <v>16062</v>
      </c>
    </row>
    <row r="14" spans="1:36" ht="11.1" customHeight="1">
      <c r="A14" s="154">
        <v>16063</v>
      </c>
      <c r="B14" s="232" t="s">
        <v>8</v>
      </c>
      <c r="C14" s="202">
        <v>10700</v>
      </c>
      <c r="D14" s="202">
        <v>11127</v>
      </c>
      <c r="E14" s="202">
        <v>12033</v>
      </c>
      <c r="F14" s="202">
        <v>12316</v>
      </c>
      <c r="G14" s="202">
        <v>12233</v>
      </c>
      <c r="H14" s="202">
        <v>12037</v>
      </c>
      <c r="I14" s="202">
        <v>11876</v>
      </c>
      <c r="J14" s="202">
        <v>12132</v>
      </c>
      <c r="K14" s="202">
        <v>12347</v>
      </c>
      <c r="L14" s="202">
        <v>12637</v>
      </c>
      <c r="M14" s="202">
        <v>12484</v>
      </c>
      <c r="N14" s="202">
        <v>12829</v>
      </c>
      <c r="O14" s="202">
        <v>13071</v>
      </c>
      <c r="P14" s="202">
        <v>12867</v>
      </c>
      <c r="Q14" s="202">
        <v>12680</v>
      </c>
      <c r="R14" s="202">
        <v>12477</v>
      </c>
      <c r="S14" s="202">
        <v>12224</v>
      </c>
      <c r="T14" s="202">
        <v>12188</v>
      </c>
      <c r="U14" s="202">
        <v>11963</v>
      </c>
      <c r="V14" s="202">
        <v>11866</v>
      </c>
      <c r="W14" s="202">
        <v>10238</v>
      </c>
      <c r="X14" s="202">
        <v>10905</v>
      </c>
      <c r="Y14" s="202">
        <v>10758</v>
      </c>
      <c r="Z14" s="158">
        <v>16063</v>
      </c>
    </row>
    <row r="15" spans="1:36" ht="11.1" customHeight="1">
      <c r="A15" s="154">
        <v>16064</v>
      </c>
      <c r="B15" s="232" t="s">
        <v>9</v>
      </c>
      <c r="C15" s="202">
        <v>3841</v>
      </c>
      <c r="D15" s="202">
        <v>4250</v>
      </c>
      <c r="E15" s="202">
        <v>4662</v>
      </c>
      <c r="F15" s="202">
        <v>4704</v>
      </c>
      <c r="G15" s="202">
        <v>4630</v>
      </c>
      <c r="H15" s="202">
        <v>4631</v>
      </c>
      <c r="I15" s="202">
        <v>4612</v>
      </c>
      <c r="J15" s="202">
        <v>4610</v>
      </c>
      <c r="K15" s="202">
        <v>4673</v>
      </c>
      <c r="L15" s="202">
        <v>4892</v>
      </c>
      <c r="M15" s="202">
        <v>4825</v>
      </c>
      <c r="N15" s="202">
        <v>4747</v>
      </c>
      <c r="O15" s="202">
        <v>4712</v>
      </c>
      <c r="P15" s="202">
        <v>4578</v>
      </c>
      <c r="Q15" s="202">
        <v>4291</v>
      </c>
      <c r="R15" s="202">
        <v>4159</v>
      </c>
      <c r="S15" s="202">
        <v>4249</v>
      </c>
      <c r="T15" s="202">
        <v>4210</v>
      </c>
      <c r="U15" s="202">
        <v>4203</v>
      </c>
      <c r="V15" s="202">
        <v>4182</v>
      </c>
      <c r="W15" s="202">
        <v>4154</v>
      </c>
      <c r="X15" s="202">
        <v>3957</v>
      </c>
      <c r="Y15" s="202">
        <v>4094</v>
      </c>
      <c r="Z15" s="158">
        <v>16064</v>
      </c>
    </row>
    <row r="16" spans="1:36" ht="11.1" customHeight="1">
      <c r="A16" s="154">
        <v>16065</v>
      </c>
      <c r="B16" s="232" t="s">
        <v>10</v>
      </c>
      <c r="C16" s="202">
        <v>3928</v>
      </c>
      <c r="D16" s="202">
        <v>4196</v>
      </c>
      <c r="E16" s="202">
        <v>4582</v>
      </c>
      <c r="F16" s="202">
        <v>4692</v>
      </c>
      <c r="G16" s="202">
        <v>4640</v>
      </c>
      <c r="H16" s="202">
        <v>4736</v>
      </c>
      <c r="I16" s="202">
        <v>4639</v>
      </c>
      <c r="J16" s="202">
        <v>4751</v>
      </c>
      <c r="K16" s="202">
        <v>4948</v>
      </c>
      <c r="L16" s="202">
        <v>5114</v>
      </c>
      <c r="M16" s="202">
        <v>4956</v>
      </c>
      <c r="N16" s="202">
        <v>5095</v>
      </c>
      <c r="O16" s="202">
        <v>5045</v>
      </c>
      <c r="P16" s="202">
        <v>4886</v>
      </c>
      <c r="Q16" s="202">
        <v>4774</v>
      </c>
      <c r="R16" s="202">
        <v>4718</v>
      </c>
      <c r="S16" s="202">
        <v>4422</v>
      </c>
      <c r="T16" s="202">
        <v>4489</v>
      </c>
      <c r="U16" s="202">
        <v>4453</v>
      </c>
      <c r="V16" s="202">
        <v>4483</v>
      </c>
      <c r="W16" s="202">
        <v>4479</v>
      </c>
      <c r="X16" s="202">
        <v>4342</v>
      </c>
      <c r="Y16" s="202">
        <v>4447</v>
      </c>
      <c r="Z16" s="158">
        <v>16065</v>
      </c>
    </row>
    <row r="17" spans="1:36" ht="11.1" customHeight="1">
      <c r="A17" s="154">
        <v>16066</v>
      </c>
      <c r="B17" s="232" t="s">
        <v>11</v>
      </c>
      <c r="C17" s="202">
        <v>6652</v>
      </c>
      <c r="D17" s="202">
        <v>6978</v>
      </c>
      <c r="E17" s="202">
        <v>7706</v>
      </c>
      <c r="F17" s="202">
        <v>7649</v>
      </c>
      <c r="G17" s="202">
        <v>7581</v>
      </c>
      <c r="H17" s="202">
        <v>7744</v>
      </c>
      <c r="I17" s="202">
        <v>7687</v>
      </c>
      <c r="J17" s="202">
        <v>7838</v>
      </c>
      <c r="K17" s="202">
        <v>8041</v>
      </c>
      <c r="L17" s="202">
        <v>8043</v>
      </c>
      <c r="M17" s="202">
        <v>7900</v>
      </c>
      <c r="N17" s="202">
        <v>7735</v>
      </c>
      <c r="O17" s="202">
        <v>7970</v>
      </c>
      <c r="P17" s="202">
        <v>7947</v>
      </c>
      <c r="Q17" s="202">
        <v>7821</v>
      </c>
      <c r="R17" s="202">
        <v>7810</v>
      </c>
      <c r="S17" s="202">
        <v>7782</v>
      </c>
      <c r="T17" s="202">
        <v>7678</v>
      </c>
      <c r="U17" s="202">
        <v>7580</v>
      </c>
      <c r="V17" s="202">
        <v>7588</v>
      </c>
      <c r="W17" s="202">
        <v>8120</v>
      </c>
      <c r="X17" s="202">
        <v>7925</v>
      </c>
      <c r="Y17" s="202">
        <v>7876</v>
      </c>
      <c r="Z17" s="158">
        <v>16066</v>
      </c>
    </row>
    <row r="18" spans="1:36" ht="18" customHeight="1">
      <c r="A18" s="154">
        <v>16067</v>
      </c>
      <c r="B18" s="232" t="s">
        <v>12</v>
      </c>
      <c r="C18" s="202">
        <v>3419</v>
      </c>
      <c r="D18" s="202">
        <v>3704</v>
      </c>
      <c r="E18" s="202">
        <v>3939</v>
      </c>
      <c r="F18" s="202">
        <v>4003</v>
      </c>
      <c r="G18" s="202">
        <v>3966</v>
      </c>
      <c r="H18" s="202">
        <v>3914</v>
      </c>
      <c r="I18" s="202">
        <v>3901</v>
      </c>
      <c r="J18" s="202">
        <v>3966</v>
      </c>
      <c r="K18" s="202">
        <v>4086</v>
      </c>
      <c r="L18" s="202">
        <v>4311</v>
      </c>
      <c r="M18" s="202">
        <v>4302</v>
      </c>
      <c r="N18" s="202">
        <v>4238</v>
      </c>
      <c r="O18" s="202">
        <v>4591</v>
      </c>
      <c r="P18" s="202">
        <v>4588</v>
      </c>
      <c r="Q18" s="202">
        <v>4447</v>
      </c>
      <c r="R18" s="202">
        <v>4279</v>
      </c>
      <c r="S18" s="202">
        <v>4290</v>
      </c>
      <c r="T18" s="202">
        <v>4410</v>
      </c>
      <c r="U18" s="202">
        <v>4307</v>
      </c>
      <c r="V18" s="202">
        <v>3840</v>
      </c>
      <c r="W18" s="202">
        <v>3878</v>
      </c>
      <c r="X18" s="202">
        <v>3824</v>
      </c>
      <c r="Y18" s="202">
        <v>4018</v>
      </c>
      <c r="Z18" s="158">
        <v>16067</v>
      </c>
    </row>
    <row r="19" spans="1:36" ht="11.1" customHeight="1">
      <c r="A19" s="154">
        <v>16068</v>
      </c>
      <c r="B19" s="232" t="s">
        <v>13</v>
      </c>
      <c r="C19" s="202">
        <v>2046</v>
      </c>
      <c r="D19" s="202">
        <v>2234</v>
      </c>
      <c r="E19" s="202">
        <v>2420</v>
      </c>
      <c r="F19" s="202">
        <v>2370</v>
      </c>
      <c r="G19" s="202">
        <v>2275</v>
      </c>
      <c r="H19" s="202">
        <v>2277</v>
      </c>
      <c r="I19" s="202">
        <v>2310</v>
      </c>
      <c r="J19" s="202">
        <v>2426</v>
      </c>
      <c r="K19" s="202">
        <v>2467</v>
      </c>
      <c r="L19" s="202">
        <v>2566</v>
      </c>
      <c r="M19" s="202">
        <v>2525</v>
      </c>
      <c r="N19" s="202">
        <v>2538</v>
      </c>
      <c r="O19" s="202">
        <v>2509</v>
      </c>
      <c r="P19" s="202">
        <v>2391</v>
      </c>
      <c r="Q19" s="202">
        <v>2287</v>
      </c>
      <c r="R19" s="202">
        <v>2238</v>
      </c>
      <c r="S19" s="202">
        <v>2220</v>
      </c>
      <c r="T19" s="202">
        <v>2190</v>
      </c>
      <c r="U19" s="202">
        <v>2344</v>
      </c>
      <c r="V19" s="202">
        <v>2409</v>
      </c>
      <c r="W19" s="202">
        <v>2457</v>
      </c>
      <c r="X19" s="202">
        <v>2132</v>
      </c>
      <c r="Y19" s="202">
        <v>2144</v>
      </c>
      <c r="Z19" s="158">
        <v>16068</v>
      </c>
    </row>
    <row r="20" spans="1:36" ht="11.1" customHeight="1">
      <c r="A20" s="154">
        <v>16069</v>
      </c>
      <c r="B20" s="232" t="s">
        <v>14</v>
      </c>
      <c r="C20" s="202">
        <v>6574</v>
      </c>
      <c r="D20" s="202">
        <v>6888</v>
      </c>
      <c r="E20" s="202">
        <v>7395</v>
      </c>
      <c r="F20" s="202">
        <v>7567</v>
      </c>
      <c r="G20" s="202">
        <v>7509</v>
      </c>
      <c r="H20" s="202">
        <v>7481</v>
      </c>
      <c r="I20" s="202">
        <v>7417</v>
      </c>
      <c r="J20" s="202">
        <v>7496</v>
      </c>
      <c r="K20" s="202">
        <v>7654</v>
      </c>
      <c r="L20" s="202">
        <v>7976</v>
      </c>
      <c r="M20" s="202">
        <v>7738</v>
      </c>
      <c r="N20" s="202">
        <v>7684</v>
      </c>
      <c r="O20" s="202">
        <v>7821</v>
      </c>
      <c r="P20" s="202">
        <v>7821</v>
      </c>
      <c r="Q20" s="202">
        <v>7834</v>
      </c>
      <c r="R20" s="202">
        <v>7902</v>
      </c>
      <c r="S20" s="202">
        <v>7803</v>
      </c>
      <c r="T20" s="202">
        <v>7766</v>
      </c>
      <c r="U20" s="202">
        <v>7724</v>
      </c>
      <c r="V20" s="202">
        <v>7648</v>
      </c>
      <c r="W20" s="202">
        <v>7863</v>
      </c>
      <c r="X20" s="202">
        <v>7774</v>
      </c>
      <c r="Y20" s="202">
        <v>7647</v>
      </c>
      <c r="Z20" s="158">
        <v>16069</v>
      </c>
    </row>
    <row r="21" spans="1:36" ht="11.1" customHeight="1">
      <c r="A21" s="154">
        <v>16070</v>
      </c>
      <c r="B21" s="232" t="s">
        <v>15</v>
      </c>
      <c r="C21" s="202">
        <v>3109</v>
      </c>
      <c r="D21" s="202">
        <v>3300</v>
      </c>
      <c r="E21" s="202">
        <v>3644</v>
      </c>
      <c r="F21" s="202">
        <v>3602</v>
      </c>
      <c r="G21" s="202">
        <v>3430</v>
      </c>
      <c r="H21" s="202">
        <v>3341</v>
      </c>
      <c r="I21" s="202">
        <v>3335</v>
      </c>
      <c r="J21" s="202">
        <v>3488</v>
      </c>
      <c r="K21" s="202">
        <v>3490</v>
      </c>
      <c r="L21" s="202">
        <v>3617</v>
      </c>
      <c r="M21" s="202">
        <v>3587</v>
      </c>
      <c r="N21" s="202">
        <v>3513</v>
      </c>
      <c r="O21" s="202">
        <v>3470</v>
      </c>
      <c r="P21" s="202">
        <v>3386</v>
      </c>
      <c r="Q21" s="202">
        <v>3329</v>
      </c>
      <c r="R21" s="202">
        <v>3325</v>
      </c>
      <c r="S21" s="202">
        <v>3364</v>
      </c>
      <c r="T21" s="202">
        <v>3501</v>
      </c>
      <c r="U21" s="202">
        <v>3540</v>
      </c>
      <c r="V21" s="202">
        <v>3625</v>
      </c>
      <c r="W21" s="202">
        <v>3666</v>
      </c>
      <c r="X21" s="202">
        <v>3499</v>
      </c>
      <c r="Y21" s="202">
        <v>3621</v>
      </c>
      <c r="Z21" s="158">
        <v>16070</v>
      </c>
    </row>
    <row r="22" spans="1:36" ht="11.1" customHeight="1">
      <c r="A22" s="154">
        <v>16071</v>
      </c>
      <c r="B22" s="232" t="s">
        <v>16</v>
      </c>
      <c r="C22" s="202">
        <v>2355</v>
      </c>
      <c r="D22" s="202">
        <v>2520</v>
      </c>
      <c r="E22" s="202">
        <v>2862</v>
      </c>
      <c r="F22" s="202">
        <v>2856</v>
      </c>
      <c r="G22" s="202">
        <v>2816</v>
      </c>
      <c r="H22" s="202">
        <v>2826</v>
      </c>
      <c r="I22" s="202">
        <v>2822</v>
      </c>
      <c r="J22" s="202">
        <v>3029</v>
      </c>
      <c r="K22" s="202">
        <v>3093</v>
      </c>
      <c r="L22" s="202">
        <v>3246</v>
      </c>
      <c r="M22" s="202">
        <v>3216</v>
      </c>
      <c r="N22" s="202">
        <v>3160</v>
      </c>
      <c r="O22" s="202">
        <v>3090</v>
      </c>
      <c r="P22" s="202">
        <v>3097</v>
      </c>
      <c r="Q22" s="202">
        <v>3158</v>
      </c>
      <c r="R22" s="202">
        <v>3054</v>
      </c>
      <c r="S22" s="202">
        <v>2987</v>
      </c>
      <c r="T22" s="202">
        <v>3013</v>
      </c>
      <c r="U22" s="202">
        <v>3009</v>
      </c>
      <c r="V22" s="202">
        <v>2999</v>
      </c>
      <c r="W22" s="202">
        <v>2926</v>
      </c>
      <c r="X22" s="202">
        <v>2810</v>
      </c>
      <c r="Y22" s="202">
        <v>2875</v>
      </c>
      <c r="Z22" s="158">
        <v>16071</v>
      </c>
    </row>
    <row r="23" spans="1:36" ht="11.1" customHeight="1">
      <c r="A23" s="154">
        <v>16072</v>
      </c>
      <c r="B23" s="232" t="s">
        <v>17</v>
      </c>
      <c r="C23" s="202">
        <v>8403</v>
      </c>
      <c r="D23" s="202">
        <v>8616</v>
      </c>
      <c r="E23" s="202">
        <v>8715</v>
      </c>
      <c r="F23" s="202">
        <v>8475</v>
      </c>
      <c r="G23" s="202">
        <v>8362</v>
      </c>
      <c r="H23" s="202">
        <v>8176</v>
      </c>
      <c r="I23" s="202">
        <v>7910</v>
      </c>
      <c r="J23" s="202">
        <v>7960</v>
      </c>
      <c r="K23" s="202">
        <v>8070</v>
      </c>
      <c r="L23" s="202">
        <v>8224</v>
      </c>
      <c r="M23" s="202">
        <v>7878</v>
      </c>
      <c r="N23" s="202">
        <v>7757</v>
      </c>
      <c r="O23" s="202">
        <v>7796</v>
      </c>
      <c r="P23" s="202">
        <v>7720</v>
      </c>
      <c r="Q23" s="202">
        <v>7595</v>
      </c>
      <c r="R23" s="202">
        <v>7558</v>
      </c>
      <c r="S23" s="202">
        <v>7576</v>
      </c>
      <c r="T23" s="202">
        <v>7513</v>
      </c>
      <c r="U23" s="202">
        <v>7558</v>
      </c>
      <c r="V23" s="202">
        <v>7549</v>
      </c>
      <c r="W23" s="202">
        <v>7701</v>
      </c>
      <c r="X23" s="202">
        <v>7400</v>
      </c>
      <c r="Y23" s="202">
        <v>7460</v>
      </c>
      <c r="Z23" s="158">
        <v>16072</v>
      </c>
    </row>
    <row r="24" spans="1:36" ht="18" customHeight="1">
      <c r="A24" s="154">
        <v>16073</v>
      </c>
      <c r="B24" s="232" t="s">
        <v>18</v>
      </c>
      <c r="C24" s="202">
        <v>4379</v>
      </c>
      <c r="D24" s="202">
        <v>4600</v>
      </c>
      <c r="E24" s="202">
        <v>5062</v>
      </c>
      <c r="F24" s="202">
        <v>4982</v>
      </c>
      <c r="G24" s="202">
        <v>4933</v>
      </c>
      <c r="H24" s="202">
        <v>4708</v>
      </c>
      <c r="I24" s="202">
        <v>4531</v>
      </c>
      <c r="J24" s="202">
        <v>4648</v>
      </c>
      <c r="K24" s="202">
        <v>4717</v>
      </c>
      <c r="L24" s="202">
        <v>4716</v>
      </c>
      <c r="M24" s="202">
        <v>4571</v>
      </c>
      <c r="N24" s="202">
        <v>4534</v>
      </c>
      <c r="O24" s="202">
        <v>4548</v>
      </c>
      <c r="P24" s="202">
        <v>4517</v>
      </c>
      <c r="Q24" s="202">
        <v>4350</v>
      </c>
      <c r="R24" s="202">
        <v>4222</v>
      </c>
      <c r="S24" s="202">
        <v>4199</v>
      </c>
      <c r="T24" s="202">
        <v>4156</v>
      </c>
      <c r="U24" s="202">
        <v>4167</v>
      </c>
      <c r="V24" s="202">
        <v>4078</v>
      </c>
      <c r="W24" s="202">
        <v>3752</v>
      </c>
      <c r="X24" s="202">
        <v>3795</v>
      </c>
      <c r="Y24" s="202">
        <v>3766</v>
      </c>
      <c r="Z24" s="158">
        <v>16073</v>
      </c>
    </row>
    <row r="25" spans="1:36" ht="11.1" customHeight="1">
      <c r="A25" s="154">
        <v>16074</v>
      </c>
      <c r="B25" s="232" t="s">
        <v>19</v>
      </c>
      <c r="C25" s="202">
        <v>2699</v>
      </c>
      <c r="D25" s="202">
        <v>3462</v>
      </c>
      <c r="E25" s="202">
        <v>3555</v>
      </c>
      <c r="F25" s="202">
        <v>3340</v>
      </c>
      <c r="G25" s="202">
        <v>3153</v>
      </c>
      <c r="H25" s="202">
        <v>3163</v>
      </c>
      <c r="I25" s="202">
        <v>3072</v>
      </c>
      <c r="J25" s="202">
        <v>3131</v>
      </c>
      <c r="K25" s="202">
        <v>3388</v>
      </c>
      <c r="L25" s="202">
        <v>3488</v>
      </c>
      <c r="M25" s="202">
        <v>3345</v>
      </c>
      <c r="N25" s="202">
        <v>3208</v>
      </c>
      <c r="O25" s="202">
        <v>3368</v>
      </c>
      <c r="P25" s="202">
        <v>3312</v>
      </c>
      <c r="Q25" s="202">
        <v>3316</v>
      </c>
      <c r="R25" s="202">
        <v>3353</v>
      </c>
      <c r="S25" s="202">
        <v>3498</v>
      </c>
      <c r="T25" s="202">
        <v>3453</v>
      </c>
      <c r="U25" s="202">
        <v>3424</v>
      </c>
      <c r="V25" s="202">
        <v>3491</v>
      </c>
      <c r="W25" s="202">
        <v>3468</v>
      </c>
      <c r="X25" s="202">
        <v>3435</v>
      </c>
      <c r="Y25" s="202">
        <v>3377</v>
      </c>
      <c r="Z25" s="158">
        <v>16074</v>
      </c>
    </row>
    <row r="26" spans="1:36" ht="11.1" customHeight="1">
      <c r="A26" s="154">
        <v>16075</v>
      </c>
      <c r="B26" s="232" t="s">
        <v>20</v>
      </c>
      <c r="C26" s="202">
        <v>5471</v>
      </c>
      <c r="D26" s="202">
        <v>5693</v>
      </c>
      <c r="E26" s="202">
        <v>6060</v>
      </c>
      <c r="F26" s="202">
        <v>6029</v>
      </c>
      <c r="G26" s="202">
        <v>5849</v>
      </c>
      <c r="H26" s="202">
        <v>5712</v>
      </c>
      <c r="I26" s="202">
        <v>5604</v>
      </c>
      <c r="J26" s="202">
        <v>5726</v>
      </c>
      <c r="K26" s="202">
        <v>5781</v>
      </c>
      <c r="L26" s="202">
        <v>5871</v>
      </c>
      <c r="M26" s="202">
        <v>5646</v>
      </c>
      <c r="N26" s="202">
        <v>5490</v>
      </c>
      <c r="O26" s="202">
        <v>5559</v>
      </c>
      <c r="P26" s="202">
        <v>5421</v>
      </c>
      <c r="Q26" s="202">
        <v>5321</v>
      </c>
      <c r="R26" s="202">
        <v>5375</v>
      </c>
      <c r="S26" s="202">
        <v>5384</v>
      </c>
      <c r="T26" s="202">
        <v>5382</v>
      </c>
      <c r="U26" s="202">
        <v>5358</v>
      </c>
      <c r="V26" s="202">
        <v>5362</v>
      </c>
      <c r="W26" s="202">
        <v>5307</v>
      </c>
      <c r="X26" s="202">
        <v>5165</v>
      </c>
      <c r="Y26" s="202">
        <v>5328</v>
      </c>
      <c r="Z26" s="158">
        <v>16075</v>
      </c>
    </row>
    <row r="27" spans="1:36" ht="11.1" customHeight="1">
      <c r="A27" s="154">
        <v>16076</v>
      </c>
      <c r="B27" s="232" t="s">
        <v>21</v>
      </c>
      <c r="C27" s="202">
        <v>5721</v>
      </c>
      <c r="D27" s="202">
        <v>6065</v>
      </c>
      <c r="E27" s="202">
        <v>6618</v>
      </c>
      <c r="F27" s="202">
        <v>6776</v>
      </c>
      <c r="G27" s="202">
        <v>6749</v>
      </c>
      <c r="H27" s="202">
        <v>6634</v>
      </c>
      <c r="I27" s="202">
        <v>6385</v>
      </c>
      <c r="J27" s="202">
        <v>6566</v>
      </c>
      <c r="K27" s="202">
        <v>7019</v>
      </c>
      <c r="L27" s="202">
        <v>7236</v>
      </c>
      <c r="M27" s="202">
        <v>7073</v>
      </c>
      <c r="N27" s="202">
        <v>7067</v>
      </c>
      <c r="O27" s="202">
        <v>7277</v>
      </c>
      <c r="P27" s="202">
        <v>7211</v>
      </c>
      <c r="Q27" s="202">
        <v>7102</v>
      </c>
      <c r="R27" s="202">
        <v>7005</v>
      </c>
      <c r="S27" s="202">
        <v>6952</v>
      </c>
      <c r="T27" s="202">
        <v>7045</v>
      </c>
      <c r="U27" s="202">
        <v>6900</v>
      </c>
      <c r="V27" s="202">
        <v>6880</v>
      </c>
      <c r="W27" s="202">
        <v>6800</v>
      </c>
      <c r="X27" s="202">
        <v>6671</v>
      </c>
      <c r="Y27" s="202">
        <v>6736</v>
      </c>
      <c r="Z27" s="158">
        <v>16076</v>
      </c>
    </row>
    <row r="28" spans="1:36" ht="11.1" customHeight="1">
      <c r="A28" s="154">
        <v>16077</v>
      </c>
      <c r="B28" s="232" t="s">
        <v>22</v>
      </c>
      <c r="C28" s="202">
        <v>8819</v>
      </c>
      <c r="D28" s="202">
        <v>9166</v>
      </c>
      <c r="E28" s="202">
        <v>9596</v>
      </c>
      <c r="F28" s="202">
        <v>9454</v>
      </c>
      <c r="G28" s="202">
        <v>9219</v>
      </c>
      <c r="H28" s="202">
        <v>9162</v>
      </c>
      <c r="I28" s="202">
        <v>9043</v>
      </c>
      <c r="J28" s="202">
        <v>9247</v>
      </c>
      <c r="K28" s="202">
        <v>9630</v>
      </c>
      <c r="L28" s="202">
        <v>9960</v>
      </c>
      <c r="M28" s="202">
        <v>9730</v>
      </c>
      <c r="N28" s="202">
        <v>10051</v>
      </c>
      <c r="O28" s="202">
        <v>10137</v>
      </c>
      <c r="P28" s="202">
        <v>10151</v>
      </c>
      <c r="Q28" s="202">
        <v>9984</v>
      </c>
      <c r="R28" s="202">
        <v>9899</v>
      </c>
      <c r="S28" s="202">
        <v>10059</v>
      </c>
      <c r="T28" s="202">
        <v>10135</v>
      </c>
      <c r="U28" s="202">
        <v>10181</v>
      </c>
      <c r="V28" s="202">
        <v>10025</v>
      </c>
      <c r="W28" s="202">
        <v>9912</v>
      </c>
      <c r="X28" s="202">
        <v>9815</v>
      </c>
      <c r="Y28" s="202">
        <v>9909</v>
      </c>
      <c r="Z28" s="158">
        <v>16077</v>
      </c>
    </row>
    <row r="29" spans="1:36" s="169" customFormat="1" ht="18" customHeight="1">
      <c r="A29" s="149">
        <v>16</v>
      </c>
      <c r="B29" s="233" t="s">
        <v>257</v>
      </c>
      <c r="C29" s="203">
        <v>109592</v>
      </c>
      <c r="D29" s="203">
        <v>115963</v>
      </c>
      <c r="E29" s="203">
        <v>124453</v>
      </c>
      <c r="F29" s="203">
        <v>124336</v>
      </c>
      <c r="G29" s="203">
        <v>122426</v>
      </c>
      <c r="H29" s="203">
        <v>121359</v>
      </c>
      <c r="I29" s="203">
        <v>119947</v>
      </c>
      <c r="J29" s="203">
        <v>122722</v>
      </c>
      <c r="K29" s="203">
        <v>126356</v>
      </c>
      <c r="L29" s="203">
        <v>130200</v>
      </c>
      <c r="M29" s="203">
        <v>127654</v>
      </c>
      <c r="N29" s="203">
        <v>127132</v>
      </c>
      <c r="O29" s="203">
        <v>128950</v>
      </c>
      <c r="P29" s="203">
        <v>127800</v>
      </c>
      <c r="Q29" s="203">
        <v>125732</v>
      </c>
      <c r="R29" s="203">
        <v>124169</v>
      </c>
      <c r="S29" s="203">
        <v>124027</v>
      </c>
      <c r="T29" s="203">
        <v>125188</v>
      </c>
      <c r="U29" s="203">
        <v>125146</v>
      </c>
      <c r="V29" s="203">
        <v>125227</v>
      </c>
      <c r="W29" s="203">
        <v>123954</v>
      </c>
      <c r="X29" s="203">
        <v>122043</v>
      </c>
      <c r="Y29" s="203">
        <v>124354</v>
      </c>
      <c r="Z29" s="153">
        <v>16</v>
      </c>
    </row>
    <row r="30" spans="1:36" s="147" customFormat="1" ht="7.5" customHeight="1">
      <c r="A30" s="198"/>
      <c r="B30" s="196"/>
      <c r="Z30" s="148"/>
    </row>
    <row r="31" spans="1:36" s="241" customFormat="1" ht="21" customHeight="1">
      <c r="A31" s="319" t="s">
        <v>520</v>
      </c>
      <c r="B31" s="319"/>
      <c r="C31" s="319"/>
      <c r="D31" s="319"/>
      <c r="E31" s="319"/>
      <c r="F31" s="319"/>
      <c r="G31" s="319"/>
      <c r="H31" s="319"/>
      <c r="I31" s="319"/>
      <c r="J31" s="319"/>
      <c r="K31" s="319"/>
      <c r="L31" s="319"/>
      <c r="M31" s="319"/>
      <c r="N31" s="319"/>
      <c r="O31" s="319"/>
      <c r="P31" s="319"/>
      <c r="Q31" s="319" t="s">
        <v>520</v>
      </c>
      <c r="R31" s="319"/>
      <c r="S31" s="319"/>
      <c r="T31" s="319"/>
      <c r="U31" s="319"/>
      <c r="V31" s="319"/>
      <c r="W31" s="319"/>
      <c r="X31" s="319"/>
      <c r="Y31" s="319"/>
      <c r="Z31" s="319"/>
      <c r="AA31" s="172"/>
      <c r="AB31" s="172"/>
      <c r="AC31" s="172"/>
      <c r="AD31" s="172"/>
      <c r="AE31" s="172"/>
      <c r="AF31" s="172"/>
      <c r="AG31" s="172"/>
      <c r="AH31" s="172"/>
      <c r="AI31" s="172"/>
      <c r="AJ31" s="172"/>
    </row>
    <row r="32" spans="1:36" ht="11.1" customHeight="1">
      <c r="A32" s="154">
        <v>16051</v>
      </c>
      <c r="B32" s="232" t="s">
        <v>260</v>
      </c>
      <c r="C32" s="202">
        <v>5238</v>
      </c>
      <c r="D32" s="202">
        <v>5284</v>
      </c>
      <c r="E32" s="202">
        <v>5193</v>
      </c>
      <c r="F32" s="202">
        <v>5378</v>
      </c>
      <c r="G32" s="202">
        <v>5257</v>
      </c>
      <c r="H32" s="202">
        <v>5959</v>
      </c>
      <c r="I32" s="202">
        <v>6093</v>
      </c>
      <c r="J32" s="202">
        <v>6493</v>
      </c>
      <c r="K32" s="202">
        <v>6663</v>
      </c>
      <c r="L32" s="202">
        <v>6139</v>
      </c>
      <c r="M32" s="202">
        <v>5869</v>
      </c>
      <c r="N32" s="202">
        <v>5978</v>
      </c>
      <c r="O32" s="202">
        <v>5913</v>
      </c>
      <c r="P32" s="202">
        <v>5959</v>
      </c>
      <c r="Q32" s="202">
        <v>6164</v>
      </c>
      <c r="R32" s="202">
        <v>6415</v>
      </c>
      <c r="S32" s="202">
        <v>7137</v>
      </c>
      <c r="T32" s="202">
        <v>7702</v>
      </c>
      <c r="U32" s="202">
        <v>8390</v>
      </c>
      <c r="V32" s="202">
        <v>7941</v>
      </c>
      <c r="W32" s="202">
        <v>7700</v>
      </c>
      <c r="X32" s="202">
        <v>7360</v>
      </c>
      <c r="Y32" s="202">
        <v>8445</v>
      </c>
      <c r="Z32" s="244">
        <v>16051</v>
      </c>
    </row>
    <row r="33" spans="1:26" ht="11.1" customHeight="1">
      <c r="A33" s="154">
        <v>16052</v>
      </c>
      <c r="B33" s="232" t="s">
        <v>1</v>
      </c>
      <c r="C33" s="202">
        <v>2900</v>
      </c>
      <c r="D33" s="202">
        <v>2978</v>
      </c>
      <c r="E33" s="202">
        <v>2881</v>
      </c>
      <c r="F33" s="202">
        <v>3063</v>
      </c>
      <c r="G33" s="202">
        <v>2910</v>
      </c>
      <c r="H33" s="202">
        <v>3158</v>
      </c>
      <c r="I33" s="202">
        <v>3118</v>
      </c>
      <c r="J33" s="202">
        <v>3553</v>
      </c>
      <c r="K33" s="202">
        <v>3807</v>
      </c>
      <c r="L33" s="202">
        <v>3952</v>
      </c>
      <c r="M33" s="202">
        <v>3793</v>
      </c>
      <c r="N33" s="202">
        <v>4172</v>
      </c>
      <c r="O33" s="202">
        <v>4201</v>
      </c>
      <c r="P33" s="202">
        <v>4196</v>
      </c>
      <c r="Q33" s="202">
        <v>4137</v>
      </c>
      <c r="R33" s="202">
        <v>4204</v>
      </c>
      <c r="S33" s="202">
        <v>4335</v>
      </c>
      <c r="T33" s="202">
        <v>4113</v>
      </c>
      <c r="U33" s="202">
        <v>4163</v>
      </c>
      <c r="V33" s="202">
        <v>4089</v>
      </c>
      <c r="W33" s="202">
        <v>3968</v>
      </c>
      <c r="X33" s="202">
        <v>4048</v>
      </c>
      <c r="Y33" s="202">
        <v>4581</v>
      </c>
      <c r="Z33" s="244">
        <v>16052</v>
      </c>
    </row>
    <row r="34" spans="1:26" ht="11.1" customHeight="1">
      <c r="A34" s="154">
        <v>16053</v>
      </c>
      <c r="B34" s="232" t="s">
        <v>2</v>
      </c>
      <c r="C34" s="202">
        <v>2193</v>
      </c>
      <c r="D34" s="202">
        <v>2417</v>
      </c>
      <c r="E34" s="202">
        <v>2474</v>
      </c>
      <c r="F34" s="202">
        <v>2408</v>
      </c>
      <c r="G34" s="202">
        <v>2335</v>
      </c>
      <c r="H34" s="202">
        <v>2365</v>
      </c>
      <c r="I34" s="202">
        <v>2285</v>
      </c>
      <c r="J34" s="202">
        <v>2517</v>
      </c>
      <c r="K34" s="202">
        <v>2620</v>
      </c>
      <c r="L34" s="202">
        <v>2888</v>
      </c>
      <c r="M34" s="202">
        <v>2896</v>
      </c>
      <c r="N34" s="202">
        <v>3391</v>
      </c>
      <c r="O34" s="202">
        <v>3910</v>
      </c>
      <c r="P34" s="202">
        <v>4132</v>
      </c>
      <c r="Q34" s="202">
        <v>4007</v>
      </c>
      <c r="R34" s="202">
        <v>4368</v>
      </c>
      <c r="S34" s="202">
        <v>4573</v>
      </c>
      <c r="T34" s="202">
        <v>4829</v>
      </c>
      <c r="U34" s="202">
        <v>5002</v>
      </c>
      <c r="V34" s="202">
        <v>5238</v>
      </c>
      <c r="W34" s="202">
        <v>5175</v>
      </c>
      <c r="X34" s="202">
        <v>5056</v>
      </c>
      <c r="Y34" s="202">
        <v>5313</v>
      </c>
      <c r="Z34" s="244">
        <v>16053</v>
      </c>
    </row>
    <row r="35" spans="1:26" ht="11.1" customHeight="1">
      <c r="A35" s="154">
        <v>16054</v>
      </c>
      <c r="B35" s="232" t="s">
        <v>3</v>
      </c>
      <c r="C35" s="202">
        <v>514</v>
      </c>
      <c r="D35" s="202">
        <v>479</v>
      </c>
      <c r="E35" s="202">
        <v>486</v>
      </c>
      <c r="F35" s="202">
        <v>460</v>
      </c>
      <c r="G35" s="202">
        <v>476</v>
      </c>
      <c r="H35" s="202">
        <v>490</v>
      </c>
      <c r="I35" s="202">
        <v>524</v>
      </c>
      <c r="J35" s="202">
        <v>580</v>
      </c>
      <c r="K35" s="202">
        <v>613</v>
      </c>
      <c r="L35" s="202">
        <v>570</v>
      </c>
      <c r="M35" s="202">
        <v>483</v>
      </c>
      <c r="N35" s="202">
        <v>588</v>
      </c>
      <c r="O35" s="202">
        <v>628</v>
      </c>
      <c r="P35" s="202">
        <v>660</v>
      </c>
      <c r="Q35" s="202">
        <v>695</v>
      </c>
      <c r="R35" s="202">
        <v>695</v>
      </c>
      <c r="S35" s="202">
        <v>782</v>
      </c>
      <c r="T35" s="202">
        <v>735</v>
      </c>
      <c r="U35" s="202">
        <v>749</v>
      </c>
      <c r="V35" s="202">
        <v>778</v>
      </c>
      <c r="W35" s="202">
        <v>685</v>
      </c>
      <c r="X35" s="202">
        <v>679</v>
      </c>
      <c r="Y35" s="202">
        <v>678</v>
      </c>
      <c r="Z35" s="244">
        <v>16054</v>
      </c>
    </row>
    <row r="36" spans="1:26" ht="11.1" customHeight="1">
      <c r="A36" s="154">
        <v>16055</v>
      </c>
      <c r="B36" s="232" t="s">
        <v>4</v>
      </c>
      <c r="C36" s="202">
        <v>914</v>
      </c>
      <c r="D36" s="202">
        <v>976</v>
      </c>
      <c r="E36" s="202">
        <v>1145</v>
      </c>
      <c r="F36" s="202">
        <v>1137</v>
      </c>
      <c r="G36" s="202">
        <v>1014</v>
      </c>
      <c r="H36" s="202">
        <v>1138</v>
      </c>
      <c r="I36" s="202">
        <v>1231</v>
      </c>
      <c r="J36" s="202">
        <v>1388</v>
      </c>
      <c r="K36" s="202">
        <v>1320</v>
      </c>
      <c r="L36" s="202">
        <v>1387</v>
      </c>
      <c r="M36" s="202">
        <v>1295</v>
      </c>
      <c r="N36" s="202">
        <v>1292</v>
      </c>
      <c r="O36" s="202">
        <v>1331</v>
      </c>
      <c r="P36" s="202">
        <v>1521</v>
      </c>
      <c r="Q36" s="202">
        <v>1490</v>
      </c>
      <c r="R36" s="202">
        <v>1597</v>
      </c>
      <c r="S36" s="202">
        <v>1671</v>
      </c>
      <c r="T36" s="202">
        <v>1690</v>
      </c>
      <c r="U36" s="202">
        <v>1772</v>
      </c>
      <c r="V36" s="202">
        <v>1769</v>
      </c>
      <c r="W36" s="202">
        <v>1762</v>
      </c>
      <c r="X36" s="202">
        <v>1635</v>
      </c>
      <c r="Y36" s="202">
        <v>1734</v>
      </c>
      <c r="Z36" s="244">
        <v>16055</v>
      </c>
    </row>
    <row r="37" spans="1:26" ht="11.1" customHeight="1">
      <c r="A37" s="154">
        <v>16056</v>
      </c>
      <c r="B37" s="232" t="s">
        <v>5</v>
      </c>
      <c r="C37" s="202">
        <v>906</v>
      </c>
      <c r="D37" s="202">
        <v>872</v>
      </c>
      <c r="E37" s="202">
        <v>829</v>
      </c>
      <c r="F37" s="202">
        <v>804</v>
      </c>
      <c r="G37" s="202">
        <v>781</v>
      </c>
      <c r="H37" s="202">
        <v>845</v>
      </c>
      <c r="I37" s="202">
        <v>851</v>
      </c>
      <c r="J37" s="202">
        <v>906</v>
      </c>
      <c r="K37" s="202">
        <v>999</v>
      </c>
      <c r="L37" s="202">
        <v>1103</v>
      </c>
      <c r="M37" s="202">
        <v>1067</v>
      </c>
      <c r="N37" s="202">
        <v>1418</v>
      </c>
      <c r="O37" s="202">
        <v>1469</v>
      </c>
      <c r="P37" s="202">
        <v>1547</v>
      </c>
      <c r="Q37" s="202">
        <v>1187</v>
      </c>
      <c r="R37" s="202">
        <v>1205</v>
      </c>
      <c r="S37" s="202">
        <v>1392</v>
      </c>
      <c r="T37" s="202">
        <v>1451</v>
      </c>
      <c r="U37" s="202">
        <v>1413</v>
      </c>
      <c r="V37" s="202">
        <v>1314</v>
      </c>
      <c r="W37" s="202">
        <v>1219</v>
      </c>
      <c r="X37" s="202">
        <v>1209</v>
      </c>
      <c r="Y37" s="202">
        <v>1411</v>
      </c>
      <c r="Z37" s="244">
        <v>16056</v>
      </c>
    </row>
    <row r="38" spans="1:26" ht="18" customHeight="1">
      <c r="A38" s="154">
        <v>16061</v>
      </c>
      <c r="B38" s="232" t="s">
        <v>6</v>
      </c>
      <c r="C38" s="202">
        <v>1313</v>
      </c>
      <c r="D38" s="202">
        <v>1428</v>
      </c>
      <c r="E38" s="202">
        <v>1606</v>
      </c>
      <c r="F38" s="202">
        <v>1440</v>
      </c>
      <c r="G38" s="202">
        <v>1300</v>
      </c>
      <c r="H38" s="202">
        <v>1370</v>
      </c>
      <c r="I38" s="202">
        <v>1448</v>
      </c>
      <c r="J38" s="202">
        <v>1489</v>
      </c>
      <c r="K38" s="202">
        <v>1576</v>
      </c>
      <c r="L38" s="202">
        <v>1748</v>
      </c>
      <c r="M38" s="202">
        <v>1810</v>
      </c>
      <c r="N38" s="202">
        <v>2141</v>
      </c>
      <c r="O38" s="202">
        <v>2464</v>
      </c>
      <c r="P38" s="202">
        <v>2726</v>
      </c>
      <c r="Q38" s="202">
        <v>3045</v>
      </c>
      <c r="R38" s="202">
        <v>3404</v>
      </c>
      <c r="S38" s="202">
        <v>3692</v>
      </c>
      <c r="T38" s="202">
        <v>4231</v>
      </c>
      <c r="U38" s="202">
        <v>4356</v>
      </c>
      <c r="V38" s="202">
        <v>4536</v>
      </c>
      <c r="W38" s="202">
        <v>4599</v>
      </c>
      <c r="X38" s="202">
        <v>4374</v>
      </c>
      <c r="Y38" s="202">
        <v>4532</v>
      </c>
      <c r="Z38" s="244">
        <v>16061</v>
      </c>
    </row>
    <row r="39" spans="1:26" ht="11.1" customHeight="1">
      <c r="A39" s="154">
        <v>16062</v>
      </c>
      <c r="B39" s="232" t="s">
        <v>7</v>
      </c>
      <c r="C39" s="202">
        <v>2711</v>
      </c>
      <c r="D39" s="202">
        <v>2680</v>
      </c>
      <c r="E39" s="202">
        <v>2432</v>
      </c>
      <c r="F39" s="202">
        <v>2232</v>
      </c>
      <c r="G39" s="202">
        <v>2135</v>
      </c>
      <c r="H39" s="202">
        <v>2311</v>
      </c>
      <c r="I39" s="202">
        <v>2432</v>
      </c>
      <c r="J39" s="202">
        <v>2676</v>
      </c>
      <c r="K39" s="202">
        <v>2749</v>
      </c>
      <c r="L39" s="202">
        <v>2810</v>
      </c>
      <c r="M39" s="202">
        <v>2595</v>
      </c>
      <c r="N39" s="202">
        <v>2608</v>
      </c>
      <c r="O39" s="202">
        <v>2806</v>
      </c>
      <c r="P39" s="202">
        <v>3241</v>
      </c>
      <c r="Q39" s="202">
        <v>3348</v>
      </c>
      <c r="R39" s="202">
        <v>3572</v>
      </c>
      <c r="S39" s="202">
        <v>3720</v>
      </c>
      <c r="T39" s="202">
        <v>3899</v>
      </c>
      <c r="U39" s="202">
        <v>3841</v>
      </c>
      <c r="V39" s="202">
        <v>3569</v>
      </c>
      <c r="W39" s="202">
        <v>3459</v>
      </c>
      <c r="X39" s="202">
        <v>3454</v>
      </c>
      <c r="Y39" s="202">
        <v>3551</v>
      </c>
      <c r="Z39" s="244">
        <v>16062</v>
      </c>
    </row>
    <row r="40" spans="1:26" ht="11.1" customHeight="1">
      <c r="A40" s="154">
        <v>16063</v>
      </c>
      <c r="B40" s="232" t="s">
        <v>8</v>
      </c>
      <c r="C40" s="202">
        <v>2072</v>
      </c>
      <c r="D40" s="202">
        <v>2266</v>
      </c>
      <c r="E40" s="202">
        <v>2202</v>
      </c>
      <c r="F40" s="202">
        <v>2302</v>
      </c>
      <c r="G40" s="202">
        <v>2231</v>
      </c>
      <c r="H40" s="202">
        <v>2412</v>
      </c>
      <c r="I40" s="202">
        <v>2776</v>
      </c>
      <c r="J40" s="202">
        <v>2846</v>
      </c>
      <c r="K40" s="202">
        <v>2941</v>
      </c>
      <c r="L40" s="202">
        <v>2862</v>
      </c>
      <c r="M40" s="202">
        <v>2990</v>
      </c>
      <c r="N40" s="202">
        <v>3020</v>
      </c>
      <c r="O40" s="202">
        <v>3154</v>
      </c>
      <c r="P40" s="202">
        <v>3952</v>
      </c>
      <c r="Q40" s="202">
        <v>4008</v>
      </c>
      <c r="R40" s="202">
        <v>4152</v>
      </c>
      <c r="S40" s="202">
        <v>4554</v>
      </c>
      <c r="T40" s="202">
        <v>4732</v>
      </c>
      <c r="U40" s="202">
        <v>4361</v>
      </c>
      <c r="V40" s="202">
        <v>4533</v>
      </c>
      <c r="W40" s="202">
        <v>4595</v>
      </c>
      <c r="X40" s="202">
        <v>4576</v>
      </c>
      <c r="Y40" s="202">
        <v>4487</v>
      </c>
      <c r="Z40" s="244">
        <v>16063</v>
      </c>
    </row>
    <row r="41" spans="1:26" ht="11.1" customHeight="1">
      <c r="A41" s="154">
        <v>16064</v>
      </c>
      <c r="B41" s="232" t="s">
        <v>9</v>
      </c>
      <c r="C41" s="202">
        <v>804</v>
      </c>
      <c r="D41" s="202">
        <v>721</v>
      </c>
      <c r="E41" s="202">
        <v>688</v>
      </c>
      <c r="F41" s="202">
        <v>666</v>
      </c>
      <c r="G41" s="202">
        <v>656</v>
      </c>
      <c r="H41" s="202">
        <v>662</v>
      </c>
      <c r="I41" s="202">
        <v>713</v>
      </c>
      <c r="J41" s="202">
        <v>679</v>
      </c>
      <c r="K41" s="202">
        <v>705</v>
      </c>
      <c r="L41" s="202">
        <v>752</v>
      </c>
      <c r="M41" s="202">
        <v>730</v>
      </c>
      <c r="N41" s="202">
        <v>739</v>
      </c>
      <c r="O41" s="202">
        <v>795</v>
      </c>
      <c r="P41" s="202">
        <v>883</v>
      </c>
      <c r="Q41" s="202">
        <v>1130</v>
      </c>
      <c r="R41" s="202">
        <v>1323</v>
      </c>
      <c r="S41" s="202">
        <v>1597</v>
      </c>
      <c r="T41" s="202">
        <v>1568</v>
      </c>
      <c r="U41" s="202">
        <v>1584</v>
      </c>
      <c r="V41" s="202">
        <v>1759</v>
      </c>
      <c r="W41" s="202">
        <v>1837</v>
      </c>
      <c r="X41" s="202">
        <v>1771</v>
      </c>
      <c r="Y41" s="202">
        <v>1926</v>
      </c>
      <c r="Z41" s="244">
        <v>16064</v>
      </c>
    </row>
    <row r="42" spans="1:26" ht="11.1" customHeight="1">
      <c r="A42" s="154">
        <v>16065</v>
      </c>
      <c r="B42" s="232" t="s">
        <v>10</v>
      </c>
      <c r="C42" s="202">
        <v>1506</v>
      </c>
      <c r="D42" s="202">
        <v>1498</v>
      </c>
      <c r="E42" s="202">
        <v>1312</v>
      </c>
      <c r="F42" s="202">
        <v>1235</v>
      </c>
      <c r="G42" s="202">
        <v>1270</v>
      </c>
      <c r="H42" s="202">
        <v>1245</v>
      </c>
      <c r="I42" s="202">
        <v>1271</v>
      </c>
      <c r="J42" s="202">
        <v>1306</v>
      </c>
      <c r="K42" s="202">
        <v>1348</v>
      </c>
      <c r="L42" s="202">
        <v>1391</v>
      </c>
      <c r="M42" s="202">
        <v>1429</v>
      </c>
      <c r="N42" s="202">
        <v>1486</v>
      </c>
      <c r="O42" s="202">
        <v>1607</v>
      </c>
      <c r="P42" s="202">
        <v>1695</v>
      </c>
      <c r="Q42" s="202">
        <v>1712</v>
      </c>
      <c r="R42" s="202">
        <v>1778</v>
      </c>
      <c r="S42" s="202">
        <v>1930</v>
      </c>
      <c r="T42" s="202">
        <v>2032</v>
      </c>
      <c r="U42" s="202">
        <v>2081</v>
      </c>
      <c r="V42" s="202">
        <v>2076</v>
      </c>
      <c r="W42" s="202">
        <v>1995</v>
      </c>
      <c r="X42" s="202">
        <v>1936</v>
      </c>
      <c r="Y42" s="202">
        <v>1918</v>
      </c>
      <c r="Z42" s="244">
        <v>16065</v>
      </c>
    </row>
    <row r="43" spans="1:26" ht="11.1" customHeight="1">
      <c r="A43" s="154">
        <v>16066</v>
      </c>
      <c r="B43" s="232" t="s">
        <v>11</v>
      </c>
      <c r="C43" s="202">
        <v>1298</v>
      </c>
      <c r="D43" s="202">
        <v>1395</v>
      </c>
      <c r="E43" s="202">
        <v>1473</v>
      </c>
      <c r="F43" s="202">
        <v>1592</v>
      </c>
      <c r="G43" s="202">
        <v>1540</v>
      </c>
      <c r="H43" s="202">
        <v>1509</v>
      </c>
      <c r="I43" s="202">
        <v>1617</v>
      </c>
      <c r="J43" s="202">
        <v>1691</v>
      </c>
      <c r="K43" s="202">
        <v>1541</v>
      </c>
      <c r="L43" s="202">
        <v>1500</v>
      </c>
      <c r="M43" s="202">
        <v>1448</v>
      </c>
      <c r="N43" s="202">
        <v>1700</v>
      </c>
      <c r="O43" s="202">
        <v>1698</v>
      </c>
      <c r="P43" s="202">
        <v>1752</v>
      </c>
      <c r="Q43" s="202">
        <v>1764</v>
      </c>
      <c r="R43" s="202">
        <v>1783</v>
      </c>
      <c r="S43" s="202">
        <v>2080</v>
      </c>
      <c r="T43" s="202">
        <v>2345</v>
      </c>
      <c r="U43" s="202">
        <v>2452</v>
      </c>
      <c r="V43" s="202">
        <v>2610</v>
      </c>
      <c r="W43" s="202">
        <v>2708</v>
      </c>
      <c r="X43" s="202">
        <v>2731</v>
      </c>
      <c r="Y43" s="202">
        <v>3364</v>
      </c>
      <c r="Z43" s="244">
        <v>16066</v>
      </c>
    </row>
    <row r="44" spans="1:26" ht="18" customHeight="1">
      <c r="A44" s="154">
        <v>16067</v>
      </c>
      <c r="B44" s="232" t="s">
        <v>12</v>
      </c>
      <c r="C44" s="202">
        <v>1268</v>
      </c>
      <c r="D44" s="202">
        <v>1234</v>
      </c>
      <c r="E44" s="202">
        <v>1368</v>
      </c>
      <c r="F44" s="202">
        <v>1329</v>
      </c>
      <c r="G44" s="202">
        <v>1121</v>
      </c>
      <c r="H44" s="202">
        <v>1194</v>
      </c>
      <c r="I44" s="202">
        <v>1451</v>
      </c>
      <c r="J44" s="202">
        <v>1286</v>
      </c>
      <c r="K44" s="202">
        <v>1440</v>
      </c>
      <c r="L44" s="202">
        <v>1261</v>
      </c>
      <c r="M44" s="202">
        <v>1250</v>
      </c>
      <c r="N44" s="202">
        <v>1341</v>
      </c>
      <c r="O44" s="202">
        <v>1430</v>
      </c>
      <c r="P44" s="202">
        <v>1442</v>
      </c>
      <c r="Q44" s="202">
        <v>1527</v>
      </c>
      <c r="R44" s="202">
        <v>1578</v>
      </c>
      <c r="S44" s="202">
        <v>1643</v>
      </c>
      <c r="T44" s="202">
        <v>1771</v>
      </c>
      <c r="U44" s="202">
        <v>1930</v>
      </c>
      <c r="V44" s="202">
        <v>2000</v>
      </c>
      <c r="W44" s="202">
        <v>1830</v>
      </c>
      <c r="X44" s="202">
        <v>1740</v>
      </c>
      <c r="Y44" s="202">
        <v>2033</v>
      </c>
      <c r="Z44" s="244">
        <v>16067</v>
      </c>
    </row>
    <row r="45" spans="1:26" ht="11.1" customHeight="1">
      <c r="A45" s="154">
        <v>16068</v>
      </c>
      <c r="B45" s="232" t="s">
        <v>13</v>
      </c>
      <c r="C45" s="202">
        <v>585</v>
      </c>
      <c r="D45" s="202">
        <v>570</v>
      </c>
      <c r="E45" s="202">
        <v>581</v>
      </c>
      <c r="F45" s="202">
        <v>591</v>
      </c>
      <c r="G45" s="202">
        <v>613</v>
      </c>
      <c r="H45" s="202">
        <v>706</v>
      </c>
      <c r="I45" s="202">
        <v>722</v>
      </c>
      <c r="J45" s="202">
        <v>631</v>
      </c>
      <c r="K45" s="202">
        <v>630</v>
      </c>
      <c r="L45" s="202">
        <v>673</v>
      </c>
      <c r="M45" s="202">
        <v>739</v>
      </c>
      <c r="N45" s="202">
        <v>1322</v>
      </c>
      <c r="O45" s="202">
        <v>842</v>
      </c>
      <c r="P45" s="202">
        <v>901</v>
      </c>
      <c r="Q45" s="202">
        <v>1004</v>
      </c>
      <c r="R45" s="202">
        <v>1167</v>
      </c>
      <c r="S45" s="202">
        <v>1189</v>
      </c>
      <c r="T45" s="202">
        <v>1445</v>
      </c>
      <c r="U45" s="202">
        <v>1577</v>
      </c>
      <c r="V45" s="202">
        <v>1626</v>
      </c>
      <c r="W45" s="202">
        <v>1486</v>
      </c>
      <c r="X45" s="202">
        <v>1352</v>
      </c>
      <c r="Y45" s="202">
        <v>1395</v>
      </c>
      <c r="Z45" s="244">
        <v>16068</v>
      </c>
    </row>
    <row r="46" spans="1:26" ht="11.1" customHeight="1">
      <c r="A46" s="154">
        <v>16069</v>
      </c>
      <c r="B46" s="232" t="s">
        <v>14</v>
      </c>
      <c r="C46" s="202">
        <v>728</v>
      </c>
      <c r="D46" s="202">
        <v>740</v>
      </c>
      <c r="E46" s="202">
        <v>775</v>
      </c>
      <c r="F46" s="202">
        <v>744</v>
      </c>
      <c r="G46" s="202">
        <v>729</v>
      </c>
      <c r="H46" s="202">
        <v>795</v>
      </c>
      <c r="I46" s="202">
        <v>946</v>
      </c>
      <c r="J46" s="202">
        <v>1036</v>
      </c>
      <c r="K46" s="202">
        <v>1033</v>
      </c>
      <c r="L46" s="202">
        <v>1040</v>
      </c>
      <c r="M46" s="202">
        <v>1023</v>
      </c>
      <c r="N46" s="202">
        <v>1054</v>
      </c>
      <c r="O46" s="202">
        <v>1177</v>
      </c>
      <c r="P46" s="202">
        <v>1277</v>
      </c>
      <c r="Q46" s="202">
        <v>1336</v>
      </c>
      <c r="R46" s="202">
        <v>1475</v>
      </c>
      <c r="S46" s="202">
        <v>1527</v>
      </c>
      <c r="T46" s="202">
        <v>1594</v>
      </c>
      <c r="U46" s="202">
        <v>1640</v>
      </c>
      <c r="V46" s="202">
        <v>1573</v>
      </c>
      <c r="W46" s="202">
        <v>1546</v>
      </c>
      <c r="X46" s="202">
        <v>1467</v>
      </c>
      <c r="Y46" s="202">
        <v>1515</v>
      </c>
      <c r="Z46" s="244">
        <v>16069</v>
      </c>
    </row>
    <row r="47" spans="1:26" ht="11.1" customHeight="1">
      <c r="A47" s="154">
        <v>16070</v>
      </c>
      <c r="B47" s="232" t="s">
        <v>15</v>
      </c>
      <c r="C47" s="202">
        <v>816</v>
      </c>
      <c r="D47" s="202">
        <v>785</v>
      </c>
      <c r="E47" s="202">
        <v>751</v>
      </c>
      <c r="F47" s="202">
        <v>728</v>
      </c>
      <c r="G47" s="202">
        <v>721</v>
      </c>
      <c r="H47" s="202">
        <v>765</v>
      </c>
      <c r="I47" s="202">
        <v>811</v>
      </c>
      <c r="J47" s="202">
        <v>919</v>
      </c>
      <c r="K47" s="202">
        <v>1166</v>
      </c>
      <c r="L47" s="202">
        <v>1237</v>
      </c>
      <c r="M47" s="202">
        <v>1248</v>
      </c>
      <c r="N47" s="202">
        <v>1416</v>
      </c>
      <c r="O47" s="202">
        <v>1487</v>
      </c>
      <c r="P47" s="202">
        <v>1693</v>
      </c>
      <c r="Q47" s="202">
        <v>1609</v>
      </c>
      <c r="R47" s="202">
        <v>1575</v>
      </c>
      <c r="S47" s="202">
        <v>1612</v>
      </c>
      <c r="T47" s="202">
        <v>1673</v>
      </c>
      <c r="U47" s="202">
        <v>1802</v>
      </c>
      <c r="V47" s="202">
        <v>1879</v>
      </c>
      <c r="W47" s="202">
        <v>1839</v>
      </c>
      <c r="X47" s="202">
        <v>1861</v>
      </c>
      <c r="Y47" s="202">
        <v>2089</v>
      </c>
      <c r="Z47" s="244">
        <v>16070</v>
      </c>
    </row>
    <row r="48" spans="1:26" ht="11.1" customHeight="1">
      <c r="A48" s="154">
        <v>16071</v>
      </c>
      <c r="B48" s="232" t="s">
        <v>16</v>
      </c>
      <c r="C48" s="202">
        <v>1025</v>
      </c>
      <c r="D48" s="202">
        <v>1082</v>
      </c>
      <c r="E48" s="202">
        <v>1104</v>
      </c>
      <c r="F48" s="202">
        <v>1150</v>
      </c>
      <c r="G48" s="202">
        <v>1168</v>
      </c>
      <c r="H48" s="202">
        <v>1129</v>
      </c>
      <c r="I48" s="202">
        <v>1052</v>
      </c>
      <c r="J48" s="202">
        <v>1086</v>
      </c>
      <c r="K48" s="202">
        <v>1145</v>
      </c>
      <c r="L48" s="202">
        <v>1214</v>
      </c>
      <c r="M48" s="202">
        <v>1305</v>
      </c>
      <c r="N48" s="202">
        <v>1288</v>
      </c>
      <c r="O48" s="202">
        <v>1399</v>
      </c>
      <c r="P48" s="202">
        <v>1332</v>
      </c>
      <c r="Q48" s="202">
        <v>1469</v>
      </c>
      <c r="R48" s="202">
        <v>1546</v>
      </c>
      <c r="S48" s="202">
        <v>1628</v>
      </c>
      <c r="T48" s="202">
        <v>1722</v>
      </c>
      <c r="U48" s="202">
        <v>1820</v>
      </c>
      <c r="V48" s="202">
        <v>1873</v>
      </c>
      <c r="W48" s="202">
        <v>1886</v>
      </c>
      <c r="X48" s="202">
        <v>1865</v>
      </c>
      <c r="Y48" s="202">
        <v>2006</v>
      </c>
      <c r="Z48" s="244">
        <v>16071</v>
      </c>
    </row>
    <row r="49" spans="1:26" ht="11.1" customHeight="1">
      <c r="A49" s="154">
        <v>16072</v>
      </c>
      <c r="B49" s="232" t="s">
        <v>17</v>
      </c>
      <c r="C49" s="202">
        <v>1227</v>
      </c>
      <c r="D49" s="202">
        <v>1207</v>
      </c>
      <c r="E49" s="202">
        <v>1172</v>
      </c>
      <c r="F49" s="202">
        <v>1265</v>
      </c>
      <c r="G49" s="202">
        <v>1286</v>
      </c>
      <c r="H49" s="202">
        <v>1428</v>
      </c>
      <c r="I49" s="202">
        <v>1681</v>
      </c>
      <c r="J49" s="202">
        <v>1841</v>
      </c>
      <c r="K49" s="202">
        <v>2355</v>
      </c>
      <c r="L49" s="202">
        <v>2419</v>
      </c>
      <c r="M49" s="202">
        <v>2354</v>
      </c>
      <c r="N49" s="202">
        <v>2829</v>
      </c>
      <c r="O49" s="202">
        <v>3129</v>
      </c>
      <c r="P49" s="202">
        <v>3170</v>
      </c>
      <c r="Q49" s="202">
        <v>3366</v>
      </c>
      <c r="R49" s="202">
        <v>3540</v>
      </c>
      <c r="S49" s="202">
        <v>3474</v>
      </c>
      <c r="T49" s="202">
        <v>3820</v>
      </c>
      <c r="U49" s="202">
        <v>3949</v>
      </c>
      <c r="V49" s="202">
        <v>4057</v>
      </c>
      <c r="W49" s="202">
        <v>3949</v>
      </c>
      <c r="X49" s="202">
        <v>3749</v>
      </c>
      <c r="Y49" s="202">
        <v>3468</v>
      </c>
      <c r="Z49" s="244">
        <v>16072</v>
      </c>
    </row>
    <row r="50" spans="1:26" ht="18" customHeight="1">
      <c r="A50" s="154">
        <v>16073</v>
      </c>
      <c r="B50" s="232" t="s">
        <v>18</v>
      </c>
      <c r="C50" s="202">
        <v>784</v>
      </c>
      <c r="D50" s="202">
        <v>766</v>
      </c>
      <c r="E50" s="202">
        <v>779</v>
      </c>
      <c r="F50" s="202">
        <v>783</v>
      </c>
      <c r="G50" s="202">
        <v>757</v>
      </c>
      <c r="H50" s="202">
        <v>780</v>
      </c>
      <c r="I50" s="202">
        <v>829</v>
      </c>
      <c r="J50" s="202">
        <v>905</v>
      </c>
      <c r="K50" s="202">
        <v>944</v>
      </c>
      <c r="L50" s="202">
        <v>972</v>
      </c>
      <c r="M50" s="202">
        <v>867</v>
      </c>
      <c r="N50" s="202">
        <v>902</v>
      </c>
      <c r="O50" s="202">
        <v>963</v>
      </c>
      <c r="P50" s="202">
        <v>976</v>
      </c>
      <c r="Q50" s="202">
        <v>1043</v>
      </c>
      <c r="R50" s="202">
        <v>1104</v>
      </c>
      <c r="S50" s="202">
        <v>1107</v>
      </c>
      <c r="T50" s="202">
        <v>1148</v>
      </c>
      <c r="U50" s="202">
        <v>1242</v>
      </c>
      <c r="V50" s="202">
        <v>1143</v>
      </c>
      <c r="W50" s="202">
        <v>975</v>
      </c>
      <c r="X50" s="202">
        <v>973</v>
      </c>
      <c r="Y50" s="202">
        <v>1034</v>
      </c>
      <c r="Z50" s="244">
        <v>16073</v>
      </c>
    </row>
    <row r="51" spans="1:26" ht="11.1" customHeight="1">
      <c r="A51" s="154">
        <v>16074</v>
      </c>
      <c r="B51" s="232" t="s">
        <v>19</v>
      </c>
      <c r="C51" s="202">
        <v>1679</v>
      </c>
      <c r="D51" s="202">
        <v>1716</v>
      </c>
      <c r="E51" s="202">
        <v>1683</v>
      </c>
      <c r="F51" s="202">
        <v>2161</v>
      </c>
      <c r="G51" s="202">
        <v>2187</v>
      </c>
      <c r="H51" s="202">
        <v>2158</v>
      </c>
      <c r="I51" s="202">
        <v>2301</v>
      </c>
      <c r="J51" s="202">
        <v>2469</v>
      </c>
      <c r="K51" s="202">
        <v>2706</v>
      </c>
      <c r="L51" s="202">
        <v>2809</v>
      </c>
      <c r="M51" s="202">
        <v>2929</v>
      </c>
      <c r="N51" s="202">
        <v>3056</v>
      </c>
      <c r="O51" s="202">
        <v>2651</v>
      </c>
      <c r="P51" s="202">
        <v>2676</v>
      </c>
      <c r="Q51" s="202">
        <v>2560</v>
      </c>
      <c r="R51" s="202">
        <v>2674</v>
      </c>
      <c r="S51" s="202">
        <v>2699</v>
      </c>
      <c r="T51" s="202">
        <v>2800</v>
      </c>
      <c r="U51" s="202">
        <v>2846</v>
      </c>
      <c r="V51" s="202">
        <v>2730</v>
      </c>
      <c r="W51" s="202">
        <v>2717</v>
      </c>
      <c r="X51" s="202">
        <v>2816</v>
      </c>
      <c r="Y51" s="202">
        <v>2996</v>
      </c>
      <c r="Z51" s="244">
        <v>16074</v>
      </c>
    </row>
    <row r="52" spans="1:26" ht="11.1" customHeight="1">
      <c r="A52" s="154">
        <v>16075</v>
      </c>
      <c r="B52" s="232" t="s">
        <v>20</v>
      </c>
      <c r="C52" s="202">
        <v>1535</v>
      </c>
      <c r="D52" s="202">
        <v>1548</v>
      </c>
      <c r="E52" s="202">
        <v>1581</v>
      </c>
      <c r="F52" s="202">
        <v>1481</v>
      </c>
      <c r="G52" s="202">
        <v>1556</v>
      </c>
      <c r="H52" s="202">
        <v>1641</v>
      </c>
      <c r="I52" s="202">
        <v>1692</v>
      </c>
      <c r="J52" s="202">
        <v>1654</v>
      </c>
      <c r="K52" s="202">
        <v>1740</v>
      </c>
      <c r="L52" s="202">
        <v>1698</v>
      </c>
      <c r="M52" s="202">
        <v>1672</v>
      </c>
      <c r="N52" s="202">
        <v>1848</v>
      </c>
      <c r="O52" s="202">
        <v>1810</v>
      </c>
      <c r="P52" s="202">
        <v>1999</v>
      </c>
      <c r="Q52" s="202">
        <v>2079</v>
      </c>
      <c r="R52" s="202">
        <v>2207</v>
      </c>
      <c r="S52" s="202">
        <v>2320</v>
      </c>
      <c r="T52" s="202">
        <v>2373</v>
      </c>
      <c r="U52" s="202">
        <v>2531</v>
      </c>
      <c r="V52" s="202">
        <v>2572</v>
      </c>
      <c r="W52" s="202">
        <v>2528</v>
      </c>
      <c r="X52" s="202">
        <v>2567</v>
      </c>
      <c r="Y52" s="202">
        <v>2581</v>
      </c>
      <c r="Z52" s="244">
        <v>16075</v>
      </c>
    </row>
    <row r="53" spans="1:26" ht="11.1" customHeight="1">
      <c r="A53" s="154">
        <v>16076</v>
      </c>
      <c r="B53" s="232" t="s">
        <v>21</v>
      </c>
      <c r="C53" s="202">
        <v>3552</v>
      </c>
      <c r="D53" s="202">
        <v>3415</v>
      </c>
      <c r="E53" s="202">
        <v>3320</v>
      </c>
      <c r="F53" s="202">
        <v>3161</v>
      </c>
      <c r="G53" s="202">
        <v>3114</v>
      </c>
      <c r="H53" s="202">
        <v>3151</v>
      </c>
      <c r="I53" s="202">
        <v>3099</v>
      </c>
      <c r="J53" s="202">
        <v>3242</v>
      </c>
      <c r="K53" s="202">
        <v>3384</v>
      </c>
      <c r="L53" s="202">
        <v>3316</v>
      </c>
      <c r="M53" s="202">
        <v>3303</v>
      </c>
      <c r="N53" s="202">
        <v>3432</v>
      </c>
      <c r="O53" s="202">
        <v>3606</v>
      </c>
      <c r="P53" s="202">
        <v>3643</v>
      </c>
      <c r="Q53" s="202">
        <v>3779</v>
      </c>
      <c r="R53" s="202">
        <v>4034</v>
      </c>
      <c r="S53" s="202">
        <v>4254</v>
      </c>
      <c r="T53" s="202">
        <v>4324</v>
      </c>
      <c r="U53" s="202">
        <v>4406</v>
      </c>
      <c r="V53" s="202">
        <v>4400</v>
      </c>
      <c r="W53" s="202">
        <v>4480</v>
      </c>
      <c r="X53" s="202">
        <v>4496</v>
      </c>
      <c r="Y53" s="202">
        <v>4562</v>
      </c>
      <c r="Z53" s="244">
        <v>16076</v>
      </c>
    </row>
    <row r="54" spans="1:26" ht="11.1" customHeight="1">
      <c r="A54" s="154">
        <v>16077</v>
      </c>
      <c r="B54" s="232" t="s">
        <v>22</v>
      </c>
      <c r="C54" s="202">
        <v>3834</v>
      </c>
      <c r="D54" s="202">
        <v>4049</v>
      </c>
      <c r="E54" s="202">
        <v>3867</v>
      </c>
      <c r="F54" s="202">
        <v>3801</v>
      </c>
      <c r="G54" s="202">
        <v>3700</v>
      </c>
      <c r="H54" s="202">
        <v>3700</v>
      </c>
      <c r="I54" s="202">
        <v>3829</v>
      </c>
      <c r="J54" s="202">
        <v>4008</v>
      </c>
      <c r="K54" s="202">
        <v>4150</v>
      </c>
      <c r="L54" s="202">
        <v>4308</v>
      </c>
      <c r="M54" s="202">
        <v>4291</v>
      </c>
      <c r="N54" s="202">
        <v>4392</v>
      </c>
      <c r="O54" s="202">
        <v>4536</v>
      </c>
      <c r="P54" s="202">
        <v>4587</v>
      </c>
      <c r="Q54" s="202">
        <v>4805</v>
      </c>
      <c r="R54" s="202">
        <v>4997</v>
      </c>
      <c r="S54" s="202">
        <v>5094</v>
      </c>
      <c r="T54" s="202">
        <v>5333</v>
      </c>
      <c r="U54" s="202">
        <v>5438</v>
      </c>
      <c r="V54" s="202">
        <v>5493</v>
      </c>
      <c r="W54" s="202">
        <v>5473</v>
      </c>
      <c r="X54" s="202">
        <v>5548</v>
      </c>
      <c r="Y54" s="202">
        <v>5840</v>
      </c>
      <c r="Z54" s="244">
        <v>16077</v>
      </c>
    </row>
    <row r="55" spans="1:26" s="169" customFormat="1" ht="18" customHeight="1">
      <c r="A55" s="149">
        <v>16</v>
      </c>
      <c r="B55" s="233" t="s">
        <v>257</v>
      </c>
      <c r="C55" s="203">
        <v>39402</v>
      </c>
      <c r="D55" s="203">
        <v>40106</v>
      </c>
      <c r="E55" s="203">
        <v>39702</v>
      </c>
      <c r="F55" s="203">
        <v>39911</v>
      </c>
      <c r="G55" s="203">
        <v>38857</v>
      </c>
      <c r="H55" s="203">
        <v>40911</v>
      </c>
      <c r="I55" s="203">
        <v>42772</v>
      </c>
      <c r="J55" s="203">
        <v>45201</v>
      </c>
      <c r="K55" s="203">
        <v>47575</v>
      </c>
      <c r="L55" s="203">
        <v>48049</v>
      </c>
      <c r="M55" s="203">
        <v>47386</v>
      </c>
      <c r="N55" s="203">
        <v>51413</v>
      </c>
      <c r="O55" s="203">
        <v>53006</v>
      </c>
      <c r="P55" s="203">
        <v>55960</v>
      </c>
      <c r="Q55" s="203">
        <v>57264</v>
      </c>
      <c r="R55" s="203">
        <v>60393</v>
      </c>
      <c r="S55" s="203">
        <v>64010</v>
      </c>
      <c r="T55" s="203">
        <v>67330</v>
      </c>
      <c r="U55" s="203">
        <v>69345</v>
      </c>
      <c r="V55" s="203">
        <v>69558</v>
      </c>
      <c r="W55" s="203">
        <v>68411</v>
      </c>
      <c r="X55" s="203">
        <v>67263</v>
      </c>
      <c r="Y55" s="203">
        <v>71459</v>
      </c>
      <c r="Z55" s="245">
        <v>16</v>
      </c>
    </row>
    <row r="56" spans="1:26" s="147" customFormat="1" ht="7.5" customHeight="1">
      <c r="A56" s="198"/>
      <c r="B56" s="196"/>
    </row>
    <row r="57" spans="1:26" s="193" customFormat="1" ht="12.75" customHeight="1">
      <c r="A57" s="227" t="s">
        <v>435</v>
      </c>
      <c r="B57" s="171"/>
      <c r="C57" s="200"/>
      <c r="D57" s="200"/>
      <c r="E57" s="200"/>
      <c r="F57" s="200"/>
      <c r="G57" s="200"/>
      <c r="H57" s="200"/>
      <c r="I57" s="200"/>
      <c r="J57" s="200"/>
      <c r="K57" s="200"/>
      <c r="L57" s="200"/>
      <c r="M57" s="200"/>
      <c r="N57" s="200"/>
      <c r="O57" s="200"/>
      <c r="P57" s="200"/>
      <c r="Q57" s="200"/>
      <c r="R57" s="200"/>
      <c r="S57" s="200"/>
      <c r="T57" s="200"/>
      <c r="U57" s="200"/>
      <c r="V57" s="200"/>
      <c r="W57" s="173"/>
      <c r="Z57" s="246"/>
    </row>
  </sheetData>
  <mergeCells count="6">
    <mergeCell ref="A1:P1"/>
    <mergeCell ref="Q1:Z1"/>
    <mergeCell ref="A5:P5"/>
    <mergeCell ref="Q5:Z5"/>
    <mergeCell ref="A31:P31"/>
    <mergeCell ref="Q31:Z31"/>
  </mergeCells>
  <pageMargins left="0.59055118110236227" right="0.59055118110236227" top="0.59055118110236227" bottom="0.19685039370078741" header="0.31496062992125984" footer="0.27559055118110237"/>
  <pageSetup paperSize="9" firstPageNumber="48" pageOrder="overThenDown" orientation="portrait" useFirstPageNumber="1"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zoomScaleSheetLayoutView="100" workbookViewId="0">
      <selection sqref="A1:P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0" width="7.25" style="145" customWidth="1" outlineLevel="1"/>
    <col min="11" max="12" width="7.25" style="145" customWidth="1"/>
    <col min="13" max="13" width="7.25" style="147" customWidth="1"/>
    <col min="14" max="17" width="7.25" style="145" customWidth="1"/>
    <col min="18" max="18" width="7.25" style="147" customWidth="1"/>
    <col min="19" max="25" width="7.25" style="145" customWidth="1"/>
    <col min="26" max="26" width="8.125" style="147" customWidth="1"/>
    <col min="27" max="16384" width="11.5" style="145"/>
  </cols>
  <sheetData>
    <row r="1" spans="1:36" s="75" customFormat="1" ht="14.25" customHeight="1">
      <c r="A1" s="317" t="s">
        <v>522</v>
      </c>
      <c r="B1" s="317"/>
      <c r="C1" s="317"/>
      <c r="D1" s="317"/>
      <c r="E1" s="317"/>
      <c r="F1" s="317"/>
      <c r="G1" s="317"/>
      <c r="H1" s="317"/>
      <c r="I1" s="317"/>
      <c r="J1" s="317"/>
      <c r="K1" s="317"/>
      <c r="L1" s="317"/>
      <c r="M1" s="317"/>
      <c r="N1" s="317"/>
      <c r="O1" s="317"/>
      <c r="P1" s="317"/>
      <c r="Q1" s="318" t="s">
        <v>434</v>
      </c>
      <c r="R1" s="318"/>
      <c r="S1" s="318"/>
      <c r="T1" s="318"/>
      <c r="U1" s="318"/>
      <c r="V1" s="318"/>
      <c r="W1" s="318"/>
      <c r="X1" s="318"/>
      <c r="Y1" s="318"/>
      <c r="Z1" s="318"/>
    </row>
    <row r="2" spans="1:36"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row>
    <row r="3" spans="1:36" ht="33.6" customHeight="1">
      <c r="A3" s="137" t="s">
        <v>460</v>
      </c>
      <c r="B3" s="138" t="s">
        <v>254</v>
      </c>
      <c r="C3" s="189" t="s">
        <v>351</v>
      </c>
      <c r="D3" s="190" t="s">
        <v>352</v>
      </c>
      <c r="E3" s="190" t="s">
        <v>353</v>
      </c>
      <c r="F3" s="190" t="s">
        <v>354</v>
      </c>
      <c r="G3" s="190" t="s">
        <v>355</v>
      </c>
      <c r="H3" s="190" t="s">
        <v>356</v>
      </c>
      <c r="I3" s="190" t="s">
        <v>357</v>
      </c>
      <c r="J3" s="190" t="s">
        <v>358</v>
      </c>
      <c r="K3" s="190" t="s">
        <v>359</v>
      </c>
      <c r="L3" s="190" t="s">
        <v>360</v>
      </c>
      <c r="M3" s="190" t="s">
        <v>361</v>
      </c>
      <c r="N3" s="190" t="s">
        <v>362</v>
      </c>
      <c r="O3" s="190" t="s">
        <v>363</v>
      </c>
      <c r="P3" s="191" t="s">
        <v>364</v>
      </c>
      <c r="Q3" s="192" t="s">
        <v>365</v>
      </c>
      <c r="R3" s="190" t="s">
        <v>366</v>
      </c>
      <c r="S3" s="190" t="s">
        <v>367</v>
      </c>
      <c r="T3" s="190" t="s">
        <v>368</v>
      </c>
      <c r="U3" s="190" t="s">
        <v>376</v>
      </c>
      <c r="V3" s="190" t="s">
        <v>385</v>
      </c>
      <c r="W3" s="191" t="s">
        <v>388</v>
      </c>
      <c r="X3" s="192" t="s">
        <v>389</v>
      </c>
      <c r="Y3" s="190" t="s">
        <v>395</v>
      </c>
      <c r="Z3" s="240" t="s">
        <v>460</v>
      </c>
    </row>
    <row r="4" spans="1:36" s="147" customFormat="1" ht="7.5" customHeight="1">
      <c r="A4" s="198"/>
      <c r="B4" s="196"/>
      <c r="Z4" s="198"/>
    </row>
    <row r="5" spans="1:36" s="198" customFormat="1" ht="16.350000000000001" customHeight="1">
      <c r="A5" s="319" t="s">
        <v>372</v>
      </c>
      <c r="B5" s="319"/>
      <c r="C5" s="319"/>
      <c r="D5" s="319"/>
      <c r="E5" s="319"/>
      <c r="F5" s="319"/>
      <c r="G5" s="319"/>
      <c r="H5" s="319" t="s">
        <v>372</v>
      </c>
      <c r="I5" s="319"/>
      <c r="J5" s="319"/>
      <c r="K5" s="319"/>
      <c r="L5" s="319"/>
      <c r="M5" s="319"/>
      <c r="N5" s="319"/>
      <c r="O5" s="319"/>
      <c r="P5" s="319"/>
      <c r="Q5" s="319" t="s">
        <v>372</v>
      </c>
      <c r="R5" s="319"/>
      <c r="S5" s="319"/>
      <c r="T5" s="319" t="s">
        <v>370</v>
      </c>
      <c r="U5" s="319"/>
      <c r="V5" s="319"/>
      <c r="W5" s="319"/>
      <c r="X5" s="319"/>
      <c r="Y5" s="319"/>
      <c r="Z5" s="319"/>
      <c r="AA5" s="186"/>
      <c r="AB5" s="186"/>
      <c r="AC5" s="186"/>
      <c r="AD5" s="186"/>
      <c r="AE5" s="186"/>
      <c r="AF5" s="186"/>
      <c r="AG5" s="186"/>
      <c r="AH5" s="186"/>
      <c r="AI5" s="186"/>
      <c r="AJ5" s="186"/>
    </row>
    <row r="6" spans="1:36" ht="11.1" customHeight="1">
      <c r="A6" s="154">
        <v>16051</v>
      </c>
      <c r="B6" s="232" t="s">
        <v>260</v>
      </c>
      <c r="C6" s="202">
        <v>3867</v>
      </c>
      <c r="D6" s="202">
        <v>4081</v>
      </c>
      <c r="E6" s="202">
        <v>4313</v>
      </c>
      <c r="F6" s="202">
        <v>4176</v>
      </c>
      <c r="G6" s="202">
        <v>4045</v>
      </c>
      <c r="H6" s="202">
        <v>4003</v>
      </c>
      <c r="I6" s="202">
        <v>4067</v>
      </c>
      <c r="J6" s="202">
        <v>4161</v>
      </c>
      <c r="K6" s="202">
        <v>4375</v>
      </c>
      <c r="L6" s="202">
        <v>4576</v>
      </c>
      <c r="M6" s="202">
        <v>4541</v>
      </c>
      <c r="N6" s="202">
        <v>4480</v>
      </c>
      <c r="O6" s="202">
        <v>4631</v>
      </c>
      <c r="P6" s="202">
        <v>4538</v>
      </c>
      <c r="Q6" s="202">
        <v>4505</v>
      </c>
      <c r="R6" s="202">
        <v>4546</v>
      </c>
      <c r="S6" s="202">
        <v>4648</v>
      </c>
      <c r="T6" s="202">
        <v>4783</v>
      </c>
      <c r="U6" s="202">
        <v>4963</v>
      </c>
      <c r="V6" s="202">
        <v>5148</v>
      </c>
      <c r="W6" s="202">
        <v>5348</v>
      </c>
      <c r="X6" s="202">
        <v>5489</v>
      </c>
      <c r="Y6" s="202">
        <v>5835</v>
      </c>
      <c r="Z6" s="158">
        <v>16051</v>
      </c>
    </row>
    <row r="7" spans="1:36" ht="11.1" customHeight="1">
      <c r="A7" s="154">
        <v>16052</v>
      </c>
      <c r="B7" s="232" t="s">
        <v>1</v>
      </c>
      <c r="C7" s="202">
        <v>2992</v>
      </c>
      <c r="D7" s="202">
        <v>3319</v>
      </c>
      <c r="E7" s="202">
        <v>3687</v>
      </c>
      <c r="F7" s="202">
        <v>3499</v>
      </c>
      <c r="G7" s="202">
        <v>3406</v>
      </c>
      <c r="H7" s="202">
        <v>3268</v>
      </c>
      <c r="I7" s="202">
        <v>3224</v>
      </c>
      <c r="J7" s="202">
        <v>3371</v>
      </c>
      <c r="K7" s="202">
        <v>3406</v>
      </c>
      <c r="L7" s="202">
        <v>3537</v>
      </c>
      <c r="M7" s="202">
        <v>3414</v>
      </c>
      <c r="N7" s="202">
        <v>3356</v>
      </c>
      <c r="O7" s="202">
        <v>3411</v>
      </c>
      <c r="P7" s="202">
        <v>3420</v>
      </c>
      <c r="Q7" s="202">
        <v>3387</v>
      </c>
      <c r="R7" s="202">
        <v>3246</v>
      </c>
      <c r="S7" s="202">
        <v>3281</v>
      </c>
      <c r="T7" s="202">
        <v>3382</v>
      </c>
      <c r="U7" s="202">
        <v>3359</v>
      </c>
      <c r="V7" s="202">
        <v>3500</v>
      </c>
      <c r="W7" s="202">
        <v>3342</v>
      </c>
      <c r="X7" s="202">
        <v>3232</v>
      </c>
      <c r="Y7" s="202">
        <v>3292</v>
      </c>
      <c r="Z7" s="158">
        <v>16052</v>
      </c>
    </row>
    <row r="8" spans="1:36" ht="11.1" customHeight="1">
      <c r="A8" s="154">
        <v>16053</v>
      </c>
      <c r="B8" s="232" t="s">
        <v>2</v>
      </c>
      <c r="C8" s="202">
        <v>1861</v>
      </c>
      <c r="D8" s="202">
        <v>1914</v>
      </c>
      <c r="E8" s="202">
        <v>1998</v>
      </c>
      <c r="F8" s="202">
        <v>1956</v>
      </c>
      <c r="G8" s="202">
        <v>1855</v>
      </c>
      <c r="H8" s="202">
        <v>1825</v>
      </c>
      <c r="I8" s="202">
        <v>1852</v>
      </c>
      <c r="J8" s="202">
        <v>1924</v>
      </c>
      <c r="K8" s="202">
        <v>2005</v>
      </c>
      <c r="L8" s="202">
        <v>2091</v>
      </c>
      <c r="M8" s="202">
        <v>1981</v>
      </c>
      <c r="N8" s="202">
        <v>1877</v>
      </c>
      <c r="O8" s="202">
        <v>1903</v>
      </c>
      <c r="P8" s="202">
        <v>1948</v>
      </c>
      <c r="Q8" s="202">
        <v>2022</v>
      </c>
      <c r="R8" s="202">
        <v>2040</v>
      </c>
      <c r="S8" s="202">
        <v>2108</v>
      </c>
      <c r="T8" s="202">
        <v>2256</v>
      </c>
      <c r="U8" s="202">
        <v>2386</v>
      </c>
      <c r="V8" s="202">
        <v>2423</v>
      </c>
      <c r="W8" s="202">
        <v>2337</v>
      </c>
      <c r="X8" s="202">
        <v>2289</v>
      </c>
      <c r="Y8" s="202">
        <v>2541</v>
      </c>
      <c r="Z8" s="158">
        <v>16053</v>
      </c>
    </row>
    <row r="9" spans="1:36" ht="11.1" customHeight="1">
      <c r="A9" s="154">
        <v>16054</v>
      </c>
      <c r="B9" s="232" t="s">
        <v>3</v>
      </c>
      <c r="C9" s="202">
        <v>1226</v>
      </c>
      <c r="D9" s="202">
        <v>1288</v>
      </c>
      <c r="E9" s="202">
        <v>1392</v>
      </c>
      <c r="F9" s="202">
        <v>1256</v>
      </c>
      <c r="G9" s="202">
        <v>1205</v>
      </c>
      <c r="H9" s="202">
        <v>1179</v>
      </c>
      <c r="I9" s="202">
        <v>1135</v>
      </c>
      <c r="J9" s="202">
        <v>1111</v>
      </c>
      <c r="K9" s="202">
        <v>1183</v>
      </c>
      <c r="L9" s="202">
        <v>1209</v>
      </c>
      <c r="M9" s="202">
        <v>1111</v>
      </c>
      <c r="N9" s="202">
        <v>1121</v>
      </c>
      <c r="O9" s="202">
        <v>1111</v>
      </c>
      <c r="P9" s="202">
        <v>1055</v>
      </c>
      <c r="Q9" s="202">
        <v>1045</v>
      </c>
      <c r="R9" s="202">
        <v>1004</v>
      </c>
      <c r="S9" s="202">
        <v>1004</v>
      </c>
      <c r="T9" s="202">
        <v>1007</v>
      </c>
      <c r="U9" s="202">
        <v>983</v>
      </c>
      <c r="V9" s="202">
        <v>988</v>
      </c>
      <c r="W9" s="202">
        <v>1081</v>
      </c>
      <c r="X9" s="202">
        <v>990</v>
      </c>
      <c r="Y9" s="202">
        <v>1006</v>
      </c>
      <c r="Z9" s="158">
        <v>16054</v>
      </c>
    </row>
    <row r="10" spans="1:36" ht="11.1" customHeight="1">
      <c r="A10" s="154">
        <v>16055</v>
      </c>
      <c r="B10" s="232" t="s">
        <v>4</v>
      </c>
      <c r="C10" s="202">
        <v>1021</v>
      </c>
      <c r="D10" s="202">
        <v>1150</v>
      </c>
      <c r="E10" s="202">
        <v>1257</v>
      </c>
      <c r="F10" s="202">
        <v>1157</v>
      </c>
      <c r="G10" s="202">
        <v>1092</v>
      </c>
      <c r="H10" s="202">
        <v>1093</v>
      </c>
      <c r="I10" s="202">
        <v>1144</v>
      </c>
      <c r="J10" s="202">
        <v>1190</v>
      </c>
      <c r="K10" s="202">
        <v>1294</v>
      </c>
      <c r="L10" s="202">
        <v>1367</v>
      </c>
      <c r="M10" s="202">
        <v>1365</v>
      </c>
      <c r="N10" s="202">
        <v>1326</v>
      </c>
      <c r="O10" s="202">
        <v>1350</v>
      </c>
      <c r="P10" s="202">
        <v>1316</v>
      </c>
      <c r="Q10" s="202">
        <v>1258</v>
      </c>
      <c r="R10" s="202">
        <v>1279</v>
      </c>
      <c r="S10" s="202">
        <v>1284</v>
      </c>
      <c r="T10" s="202">
        <v>1425</v>
      </c>
      <c r="U10" s="202">
        <v>1455</v>
      </c>
      <c r="V10" s="202">
        <v>1471</v>
      </c>
      <c r="W10" s="202">
        <v>1485</v>
      </c>
      <c r="X10" s="202">
        <v>1521</v>
      </c>
      <c r="Y10" s="202">
        <v>1610</v>
      </c>
      <c r="Z10" s="158">
        <v>16055</v>
      </c>
    </row>
    <row r="11" spans="1:36" ht="11.1" customHeight="1">
      <c r="A11" s="154">
        <v>16056</v>
      </c>
      <c r="B11" s="232" t="s">
        <v>5</v>
      </c>
      <c r="C11" s="202">
        <v>901</v>
      </c>
      <c r="D11" s="202">
        <v>957</v>
      </c>
      <c r="E11" s="202">
        <v>1162</v>
      </c>
      <c r="F11" s="202">
        <v>1079</v>
      </c>
      <c r="G11" s="202">
        <v>1044</v>
      </c>
      <c r="H11" s="202">
        <v>1030</v>
      </c>
      <c r="I11" s="202">
        <v>966</v>
      </c>
      <c r="J11" s="202">
        <v>1006</v>
      </c>
      <c r="K11" s="202">
        <v>1039</v>
      </c>
      <c r="L11" s="202">
        <v>1051</v>
      </c>
      <c r="M11" s="202">
        <v>1084</v>
      </c>
      <c r="N11" s="202">
        <v>1061</v>
      </c>
      <c r="O11" s="202">
        <v>1107</v>
      </c>
      <c r="P11" s="202">
        <v>1115</v>
      </c>
      <c r="Q11" s="202">
        <v>1120</v>
      </c>
      <c r="R11" s="202">
        <v>1065</v>
      </c>
      <c r="S11" s="202">
        <v>1104</v>
      </c>
      <c r="T11" s="202">
        <v>1137</v>
      </c>
      <c r="U11" s="202">
        <v>1138</v>
      </c>
      <c r="V11" s="202">
        <v>1064</v>
      </c>
      <c r="W11" s="202">
        <v>1100</v>
      </c>
      <c r="X11" s="202">
        <v>1041</v>
      </c>
      <c r="Y11" s="202">
        <v>1115</v>
      </c>
      <c r="Z11" s="158">
        <v>16056</v>
      </c>
    </row>
    <row r="12" spans="1:36" ht="18" customHeight="1">
      <c r="A12" s="154">
        <v>16061</v>
      </c>
      <c r="B12" s="232" t="s">
        <v>6</v>
      </c>
      <c r="C12" s="202">
        <v>6668</v>
      </c>
      <c r="D12" s="202">
        <v>6818</v>
      </c>
      <c r="E12" s="202">
        <v>7010</v>
      </c>
      <c r="F12" s="202">
        <v>7148</v>
      </c>
      <c r="G12" s="202">
        <v>7116</v>
      </c>
      <c r="H12" s="202">
        <v>7040</v>
      </c>
      <c r="I12" s="202">
        <v>7060</v>
      </c>
      <c r="J12" s="202">
        <v>7187</v>
      </c>
      <c r="K12" s="202">
        <v>7403</v>
      </c>
      <c r="L12" s="202">
        <v>7555</v>
      </c>
      <c r="M12" s="202">
        <v>7325</v>
      </c>
      <c r="N12" s="202">
        <v>7248</v>
      </c>
      <c r="O12" s="202">
        <v>7310</v>
      </c>
      <c r="P12" s="202">
        <v>7298</v>
      </c>
      <c r="Q12" s="202">
        <v>7118</v>
      </c>
      <c r="R12" s="202">
        <v>6980</v>
      </c>
      <c r="S12" s="202">
        <v>6900</v>
      </c>
      <c r="T12" s="202">
        <v>6926</v>
      </c>
      <c r="U12" s="202">
        <v>6893</v>
      </c>
      <c r="V12" s="202">
        <v>6872</v>
      </c>
      <c r="W12" s="202">
        <v>6932</v>
      </c>
      <c r="X12" s="202">
        <v>6889</v>
      </c>
      <c r="Y12" s="202">
        <v>6886</v>
      </c>
      <c r="Z12" s="158">
        <v>16061</v>
      </c>
    </row>
    <row r="13" spans="1:36" ht="11.1" customHeight="1">
      <c r="A13" s="154">
        <v>16062</v>
      </c>
      <c r="B13" s="232" t="s">
        <v>7</v>
      </c>
      <c r="C13" s="202">
        <v>2982</v>
      </c>
      <c r="D13" s="202">
        <v>3160</v>
      </c>
      <c r="E13" s="202">
        <v>3391</v>
      </c>
      <c r="F13" s="202">
        <v>3550</v>
      </c>
      <c r="G13" s="202">
        <v>3500</v>
      </c>
      <c r="H13" s="202">
        <v>3515</v>
      </c>
      <c r="I13" s="202">
        <v>3529</v>
      </c>
      <c r="J13" s="202">
        <v>3683</v>
      </c>
      <c r="K13" s="202">
        <v>3855</v>
      </c>
      <c r="L13" s="202">
        <v>3909</v>
      </c>
      <c r="M13" s="202">
        <v>3824</v>
      </c>
      <c r="N13" s="202">
        <v>3797</v>
      </c>
      <c r="O13" s="202">
        <v>3786</v>
      </c>
      <c r="P13" s="202">
        <v>3760</v>
      </c>
      <c r="Q13" s="202">
        <v>3637</v>
      </c>
      <c r="R13" s="202">
        <v>3525</v>
      </c>
      <c r="S13" s="202">
        <v>3459</v>
      </c>
      <c r="T13" s="202">
        <v>3524</v>
      </c>
      <c r="U13" s="202">
        <v>3551</v>
      </c>
      <c r="V13" s="202">
        <v>3564</v>
      </c>
      <c r="W13" s="202">
        <v>3523</v>
      </c>
      <c r="X13" s="202">
        <v>3377</v>
      </c>
      <c r="Y13" s="202">
        <v>3501</v>
      </c>
      <c r="Z13" s="158">
        <v>16062</v>
      </c>
    </row>
    <row r="14" spans="1:36" ht="11.1" customHeight="1">
      <c r="A14" s="154">
        <v>16063</v>
      </c>
      <c r="B14" s="232" t="s">
        <v>8</v>
      </c>
      <c r="C14" s="202">
        <v>7354</v>
      </c>
      <c r="D14" s="202">
        <v>7497</v>
      </c>
      <c r="E14" s="202">
        <v>7985</v>
      </c>
      <c r="F14" s="202">
        <v>8187</v>
      </c>
      <c r="G14" s="202">
        <v>8052</v>
      </c>
      <c r="H14" s="202">
        <v>7957</v>
      </c>
      <c r="I14" s="202">
        <v>7816</v>
      </c>
      <c r="J14" s="202">
        <v>8004</v>
      </c>
      <c r="K14" s="202">
        <v>8161</v>
      </c>
      <c r="L14" s="202">
        <v>8373</v>
      </c>
      <c r="M14" s="202">
        <v>8183</v>
      </c>
      <c r="N14" s="202">
        <v>8354</v>
      </c>
      <c r="O14" s="202">
        <v>8457</v>
      </c>
      <c r="P14" s="202">
        <v>8368</v>
      </c>
      <c r="Q14" s="202">
        <v>8235</v>
      </c>
      <c r="R14" s="202">
        <v>8048</v>
      </c>
      <c r="S14" s="202">
        <v>7815</v>
      </c>
      <c r="T14" s="202">
        <v>7703</v>
      </c>
      <c r="U14" s="202">
        <v>7527</v>
      </c>
      <c r="V14" s="202">
        <v>7440</v>
      </c>
      <c r="W14" s="202">
        <v>6487</v>
      </c>
      <c r="X14" s="202">
        <v>6813</v>
      </c>
      <c r="Y14" s="202">
        <v>6634</v>
      </c>
      <c r="Z14" s="158">
        <v>16063</v>
      </c>
    </row>
    <row r="15" spans="1:36" ht="11.1" customHeight="1">
      <c r="A15" s="154">
        <v>16064</v>
      </c>
      <c r="B15" s="232" t="s">
        <v>9</v>
      </c>
      <c r="C15" s="202">
        <v>3004</v>
      </c>
      <c r="D15" s="202">
        <v>3261</v>
      </c>
      <c r="E15" s="202">
        <v>3585</v>
      </c>
      <c r="F15" s="202">
        <v>3549</v>
      </c>
      <c r="G15" s="202">
        <v>3466</v>
      </c>
      <c r="H15" s="202">
        <v>3469</v>
      </c>
      <c r="I15" s="202">
        <v>3463</v>
      </c>
      <c r="J15" s="202">
        <v>3503</v>
      </c>
      <c r="K15" s="202">
        <v>3581</v>
      </c>
      <c r="L15" s="202">
        <v>3724</v>
      </c>
      <c r="M15" s="202">
        <v>3661</v>
      </c>
      <c r="N15" s="202">
        <v>3607</v>
      </c>
      <c r="O15" s="202">
        <v>3614</v>
      </c>
      <c r="P15" s="202">
        <v>3497</v>
      </c>
      <c r="Q15" s="202">
        <v>3306</v>
      </c>
      <c r="R15" s="202">
        <v>3226</v>
      </c>
      <c r="S15" s="202">
        <v>3249</v>
      </c>
      <c r="T15" s="202">
        <v>3212</v>
      </c>
      <c r="U15" s="202">
        <v>3196</v>
      </c>
      <c r="V15" s="202">
        <v>3145</v>
      </c>
      <c r="W15" s="202">
        <v>3114</v>
      </c>
      <c r="X15" s="202">
        <v>2987</v>
      </c>
      <c r="Y15" s="202">
        <v>3072</v>
      </c>
      <c r="Z15" s="158">
        <v>16064</v>
      </c>
    </row>
    <row r="16" spans="1:36" ht="11.1" customHeight="1">
      <c r="A16" s="154">
        <v>16065</v>
      </c>
      <c r="B16" s="232" t="s">
        <v>10</v>
      </c>
      <c r="C16" s="202">
        <v>2949</v>
      </c>
      <c r="D16" s="202">
        <v>3072</v>
      </c>
      <c r="E16" s="202">
        <v>3392</v>
      </c>
      <c r="F16" s="202">
        <v>3439</v>
      </c>
      <c r="G16" s="202">
        <v>3371</v>
      </c>
      <c r="H16" s="202">
        <v>3443</v>
      </c>
      <c r="I16" s="202">
        <v>3370</v>
      </c>
      <c r="J16" s="202">
        <v>3464</v>
      </c>
      <c r="K16" s="202">
        <v>3612</v>
      </c>
      <c r="L16" s="202">
        <v>3719</v>
      </c>
      <c r="M16" s="202">
        <v>3557</v>
      </c>
      <c r="N16" s="202">
        <v>3669</v>
      </c>
      <c r="O16" s="202">
        <v>3642</v>
      </c>
      <c r="P16" s="202">
        <v>3514</v>
      </c>
      <c r="Q16" s="202">
        <v>3388</v>
      </c>
      <c r="R16" s="202">
        <v>3315</v>
      </c>
      <c r="S16" s="202">
        <v>3106</v>
      </c>
      <c r="T16" s="202">
        <v>3069</v>
      </c>
      <c r="U16" s="202">
        <v>3080</v>
      </c>
      <c r="V16" s="202">
        <v>3095</v>
      </c>
      <c r="W16" s="202">
        <v>3098</v>
      </c>
      <c r="X16" s="202">
        <v>2889</v>
      </c>
      <c r="Y16" s="202">
        <v>2941</v>
      </c>
      <c r="Z16" s="158">
        <v>16065</v>
      </c>
    </row>
    <row r="17" spans="1:36" ht="11.1" customHeight="1">
      <c r="A17" s="154">
        <v>16066</v>
      </c>
      <c r="B17" s="232" t="s">
        <v>11</v>
      </c>
      <c r="C17" s="202">
        <v>4593</v>
      </c>
      <c r="D17" s="202">
        <v>4801</v>
      </c>
      <c r="E17" s="202">
        <v>5277</v>
      </c>
      <c r="F17" s="202">
        <v>5250</v>
      </c>
      <c r="G17" s="202">
        <v>5212</v>
      </c>
      <c r="H17" s="202">
        <v>5317</v>
      </c>
      <c r="I17" s="202">
        <v>5257</v>
      </c>
      <c r="J17" s="202">
        <v>5350</v>
      </c>
      <c r="K17" s="202">
        <v>5540</v>
      </c>
      <c r="L17" s="202">
        <v>5542</v>
      </c>
      <c r="M17" s="202">
        <v>5416</v>
      </c>
      <c r="N17" s="202">
        <v>5301</v>
      </c>
      <c r="O17" s="202">
        <v>5487</v>
      </c>
      <c r="P17" s="202">
        <v>5413</v>
      </c>
      <c r="Q17" s="202">
        <v>5332</v>
      </c>
      <c r="R17" s="202">
        <v>5325</v>
      </c>
      <c r="S17" s="202">
        <v>5250</v>
      </c>
      <c r="T17" s="202">
        <v>5209</v>
      </c>
      <c r="U17" s="202">
        <v>5097</v>
      </c>
      <c r="V17" s="202">
        <v>5077</v>
      </c>
      <c r="W17" s="202">
        <v>5342</v>
      </c>
      <c r="X17" s="202">
        <v>5180</v>
      </c>
      <c r="Y17" s="202">
        <v>5180</v>
      </c>
      <c r="Z17" s="158">
        <v>16066</v>
      </c>
    </row>
    <row r="18" spans="1:36" ht="18" customHeight="1">
      <c r="A18" s="154">
        <v>16067</v>
      </c>
      <c r="B18" s="232" t="s">
        <v>12</v>
      </c>
      <c r="C18" s="202">
        <v>2584</v>
      </c>
      <c r="D18" s="202">
        <v>2741</v>
      </c>
      <c r="E18" s="202">
        <v>2943</v>
      </c>
      <c r="F18" s="202">
        <v>2929</v>
      </c>
      <c r="G18" s="202">
        <v>2882</v>
      </c>
      <c r="H18" s="202">
        <v>2915</v>
      </c>
      <c r="I18" s="202">
        <v>2878</v>
      </c>
      <c r="J18" s="202">
        <v>2970</v>
      </c>
      <c r="K18" s="202">
        <v>3080</v>
      </c>
      <c r="L18" s="202">
        <v>3241</v>
      </c>
      <c r="M18" s="202">
        <v>3221</v>
      </c>
      <c r="N18" s="202">
        <v>3182</v>
      </c>
      <c r="O18" s="202">
        <v>3349</v>
      </c>
      <c r="P18" s="202">
        <v>3303</v>
      </c>
      <c r="Q18" s="202">
        <v>3269</v>
      </c>
      <c r="R18" s="202">
        <v>3143</v>
      </c>
      <c r="S18" s="202">
        <v>3136</v>
      </c>
      <c r="T18" s="202">
        <v>3216</v>
      </c>
      <c r="U18" s="202">
        <v>3150</v>
      </c>
      <c r="V18" s="202">
        <v>2865</v>
      </c>
      <c r="W18" s="202">
        <v>2857</v>
      </c>
      <c r="X18" s="202">
        <v>2801</v>
      </c>
      <c r="Y18" s="202">
        <v>2874</v>
      </c>
      <c r="Z18" s="158">
        <v>16067</v>
      </c>
    </row>
    <row r="19" spans="1:36" ht="11.1" customHeight="1">
      <c r="A19" s="154">
        <v>16068</v>
      </c>
      <c r="B19" s="232" t="s">
        <v>13</v>
      </c>
      <c r="C19" s="202">
        <v>1608</v>
      </c>
      <c r="D19" s="202">
        <v>1691</v>
      </c>
      <c r="E19" s="202">
        <v>1858</v>
      </c>
      <c r="F19" s="202">
        <v>1782</v>
      </c>
      <c r="G19" s="202">
        <v>1721</v>
      </c>
      <c r="H19" s="202">
        <v>1742</v>
      </c>
      <c r="I19" s="202">
        <v>1757</v>
      </c>
      <c r="J19" s="202">
        <v>1884</v>
      </c>
      <c r="K19" s="202">
        <v>1930</v>
      </c>
      <c r="L19" s="202">
        <v>1992</v>
      </c>
      <c r="M19" s="202">
        <v>1919</v>
      </c>
      <c r="N19" s="202">
        <v>1914</v>
      </c>
      <c r="O19" s="202">
        <v>1886</v>
      </c>
      <c r="P19" s="202">
        <v>1810</v>
      </c>
      <c r="Q19" s="202">
        <v>1737</v>
      </c>
      <c r="R19" s="202">
        <v>1684</v>
      </c>
      <c r="S19" s="202">
        <v>1663</v>
      </c>
      <c r="T19" s="202">
        <v>1621</v>
      </c>
      <c r="U19" s="202">
        <v>1767</v>
      </c>
      <c r="V19" s="202">
        <v>1772</v>
      </c>
      <c r="W19" s="202">
        <v>1774</v>
      </c>
      <c r="X19" s="202">
        <v>1526</v>
      </c>
      <c r="Y19" s="202">
        <v>1548</v>
      </c>
      <c r="Z19" s="158">
        <v>16068</v>
      </c>
    </row>
    <row r="20" spans="1:36" ht="11.1" customHeight="1">
      <c r="A20" s="154">
        <v>16069</v>
      </c>
      <c r="B20" s="232" t="s">
        <v>14</v>
      </c>
      <c r="C20" s="202">
        <v>4199</v>
      </c>
      <c r="D20" s="202">
        <v>4324</v>
      </c>
      <c r="E20" s="202">
        <v>4585</v>
      </c>
      <c r="F20" s="202">
        <v>4631</v>
      </c>
      <c r="G20" s="202">
        <v>4570</v>
      </c>
      <c r="H20" s="202">
        <v>4596</v>
      </c>
      <c r="I20" s="202">
        <v>4502</v>
      </c>
      <c r="J20" s="202">
        <v>4528</v>
      </c>
      <c r="K20" s="202">
        <v>4650</v>
      </c>
      <c r="L20" s="202">
        <v>4837</v>
      </c>
      <c r="M20" s="202">
        <v>4660</v>
      </c>
      <c r="N20" s="202">
        <v>4629</v>
      </c>
      <c r="O20" s="202">
        <v>4722</v>
      </c>
      <c r="P20" s="202">
        <v>4709</v>
      </c>
      <c r="Q20" s="202">
        <v>4694</v>
      </c>
      <c r="R20" s="202">
        <v>4737</v>
      </c>
      <c r="S20" s="202">
        <v>4693</v>
      </c>
      <c r="T20" s="202">
        <v>4693</v>
      </c>
      <c r="U20" s="202">
        <v>4641</v>
      </c>
      <c r="V20" s="202">
        <v>4574</v>
      </c>
      <c r="W20" s="202">
        <v>4691</v>
      </c>
      <c r="X20" s="202">
        <v>4611</v>
      </c>
      <c r="Y20" s="202">
        <v>4508</v>
      </c>
      <c r="Z20" s="158">
        <v>16069</v>
      </c>
    </row>
    <row r="21" spans="1:36" ht="11.1" customHeight="1">
      <c r="A21" s="154">
        <v>16070</v>
      </c>
      <c r="B21" s="232" t="s">
        <v>15</v>
      </c>
      <c r="C21" s="202">
        <v>2310</v>
      </c>
      <c r="D21" s="202">
        <v>2500</v>
      </c>
      <c r="E21" s="202">
        <v>2715</v>
      </c>
      <c r="F21" s="202">
        <v>2688</v>
      </c>
      <c r="G21" s="202">
        <v>2614</v>
      </c>
      <c r="H21" s="202">
        <v>2510</v>
      </c>
      <c r="I21" s="202">
        <v>2533</v>
      </c>
      <c r="J21" s="202">
        <v>2640</v>
      </c>
      <c r="K21" s="202">
        <v>2618</v>
      </c>
      <c r="L21" s="202">
        <v>2716</v>
      </c>
      <c r="M21" s="202">
        <v>2672</v>
      </c>
      <c r="N21" s="202">
        <v>2658</v>
      </c>
      <c r="O21" s="202">
        <v>2617</v>
      </c>
      <c r="P21" s="202">
        <v>2578</v>
      </c>
      <c r="Q21" s="202">
        <v>2535</v>
      </c>
      <c r="R21" s="202">
        <v>2555</v>
      </c>
      <c r="S21" s="202">
        <v>2554</v>
      </c>
      <c r="T21" s="202">
        <v>2669</v>
      </c>
      <c r="U21" s="202">
        <v>2678</v>
      </c>
      <c r="V21" s="202">
        <v>2712</v>
      </c>
      <c r="W21" s="202">
        <v>2680</v>
      </c>
      <c r="X21" s="202">
        <v>2570</v>
      </c>
      <c r="Y21" s="202">
        <v>2660</v>
      </c>
      <c r="Z21" s="158">
        <v>16070</v>
      </c>
    </row>
    <row r="22" spans="1:36" ht="11.1" customHeight="1">
      <c r="A22" s="154">
        <v>16071</v>
      </c>
      <c r="B22" s="232" t="s">
        <v>16</v>
      </c>
      <c r="C22" s="202">
        <v>1769</v>
      </c>
      <c r="D22" s="202">
        <v>1867</v>
      </c>
      <c r="E22" s="202">
        <v>2089</v>
      </c>
      <c r="F22" s="202">
        <v>2096</v>
      </c>
      <c r="G22" s="202">
        <v>2089</v>
      </c>
      <c r="H22" s="202">
        <v>2066</v>
      </c>
      <c r="I22" s="202">
        <v>2082</v>
      </c>
      <c r="J22" s="202">
        <v>2267</v>
      </c>
      <c r="K22" s="202">
        <v>2335</v>
      </c>
      <c r="L22" s="202">
        <v>2456</v>
      </c>
      <c r="M22" s="202">
        <v>2398</v>
      </c>
      <c r="N22" s="202">
        <v>2351</v>
      </c>
      <c r="O22" s="202">
        <v>2303</v>
      </c>
      <c r="P22" s="202">
        <v>2270</v>
      </c>
      <c r="Q22" s="202">
        <v>2304</v>
      </c>
      <c r="R22" s="202">
        <v>2229</v>
      </c>
      <c r="S22" s="202">
        <v>2180</v>
      </c>
      <c r="T22" s="202">
        <v>2178</v>
      </c>
      <c r="U22" s="202">
        <v>2192</v>
      </c>
      <c r="V22" s="202">
        <v>2123</v>
      </c>
      <c r="W22" s="202">
        <v>2103</v>
      </c>
      <c r="X22" s="202">
        <v>2011</v>
      </c>
      <c r="Y22" s="202">
        <v>2018</v>
      </c>
      <c r="Z22" s="158">
        <v>16071</v>
      </c>
    </row>
    <row r="23" spans="1:36" ht="11.1" customHeight="1">
      <c r="A23" s="154">
        <v>16072</v>
      </c>
      <c r="B23" s="232" t="s">
        <v>17</v>
      </c>
      <c r="C23" s="202">
        <v>5116</v>
      </c>
      <c r="D23" s="202">
        <v>5161</v>
      </c>
      <c r="E23" s="202">
        <v>5197</v>
      </c>
      <c r="F23" s="202">
        <v>5027</v>
      </c>
      <c r="G23" s="202">
        <v>4937</v>
      </c>
      <c r="H23" s="202">
        <v>4906</v>
      </c>
      <c r="I23" s="202">
        <v>4744</v>
      </c>
      <c r="J23" s="202">
        <v>4799</v>
      </c>
      <c r="K23" s="202">
        <v>4872</v>
      </c>
      <c r="L23" s="202">
        <v>4970</v>
      </c>
      <c r="M23" s="202">
        <v>4765</v>
      </c>
      <c r="N23" s="202">
        <v>4668</v>
      </c>
      <c r="O23" s="202">
        <v>4705</v>
      </c>
      <c r="P23" s="202">
        <v>4667</v>
      </c>
      <c r="Q23" s="202">
        <v>4612</v>
      </c>
      <c r="R23" s="202">
        <v>4569</v>
      </c>
      <c r="S23" s="202">
        <v>4548</v>
      </c>
      <c r="T23" s="202">
        <v>4512</v>
      </c>
      <c r="U23" s="202">
        <v>4515</v>
      </c>
      <c r="V23" s="202">
        <v>4503</v>
      </c>
      <c r="W23" s="202">
        <v>4580</v>
      </c>
      <c r="X23" s="202">
        <v>4384</v>
      </c>
      <c r="Y23" s="202">
        <v>4405</v>
      </c>
      <c r="Z23" s="158">
        <v>16072</v>
      </c>
    </row>
    <row r="24" spans="1:36" ht="18" customHeight="1">
      <c r="A24" s="154">
        <v>16073</v>
      </c>
      <c r="B24" s="232" t="s">
        <v>18</v>
      </c>
      <c r="C24" s="202">
        <v>3179</v>
      </c>
      <c r="D24" s="202">
        <v>3356</v>
      </c>
      <c r="E24" s="202">
        <v>3642</v>
      </c>
      <c r="F24" s="202">
        <v>3590</v>
      </c>
      <c r="G24" s="202">
        <v>3513</v>
      </c>
      <c r="H24" s="202">
        <v>3407</v>
      </c>
      <c r="I24" s="202">
        <v>3317</v>
      </c>
      <c r="J24" s="202">
        <v>3426</v>
      </c>
      <c r="K24" s="202">
        <v>3522</v>
      </c>
      <c r="L24" s="202">
        <v>3506</v>
      </c>
      <c r="M24" s="202">
        <v>3360</v>
      </c>
      <c r="N24" s="202">
        <v>3361</v>
      </c>
      <c r="O24" s="202">
        <v>3390</v>
      </c>
      <c r="P24" s="202">
        <v>3333</v>
      </c>
      <c r="Q24" s="202">
        <v>3207</v>
      </c>
      <c r="R24" s="202">
        <v>3111</v>
      </c>
      <c r="S24" s="202">
        <v>3077</v>
      </c>
      <c r="T24" s="202">
        <v>3022</v>
      </c>
      <c r="U24" s="202">
        <v>3031</v>
      </c>
      <c r="V24" s="202">
        <v>2942</v>
      </c>
      <c r="W24" s="202">
        <v>2722</v>
      </c>
      <c r="X24" s="202">
        <v>2748</v>
      </c>
      <c r="Y24" s="202">
        <v>2729</v>
      </c>
      <c r="Z24" s="158">
        <v>16073</v>
      </c>
    </row>
    <row r="25" spans="1:36" ht="11.1" customHeight="1">
      <c r="A25" s="154">
        <v>16074</v>
      </c>
      <c r="B25" s="232" t="s">
        <v>19</v>
      </c>
      <c r="C25" s="202">
        <v>1955</v>
      </c>
      <c r="D25" s="202">
        <v>2299</v>
      </c>
      <c r="E25" s="202">
        <v>2453</v>
      </c>
      <c r="F25" s="202">
        <v>2344</v>
      </c>
      <c r="G25" s="202">
        <v>2199</v>
      </c>
      <c r="H25" s="202">
        <v>2209</v>
      </c>
      <c r="I25" s="202">
        <v>2194</v>
      </c>
      <c r="J25" s="202">
        <v>2265</v>
      </c>
      <c r="K25" s="202">
        <v>2462</v>
      </c>
      <c r="L25" s="202">
        <v>2532</v>
      </c>
      <c r="M25" s="202">
        <v>2402</v>
      </c>
      <c r="N25" s="202">
        <v>2333</v>
      </c>
      <c r="O25" s="202">
        <v>2452</v>
      </c>
      <c r="P25" s="202">
        <v>2422</v>
      </c>
      <c r="Q25" s="202">
        <v>2410</v>
      </c>
      <c r="R25" s="202">
        <v>2465</v>
      </c>
      <c r="S25" s="202">
        <v>2519</v>
      </c>
      <c r="T25" s="202">
        <v>2514</v>
      </c>
      <c r="U25" s="202">
        <v>2517</v>
      </c>
      <c r="V25" s="202">
        <v>2548</v>
      </c>
      <c r="W25" s="202">
        <v>2521</v>
      </c>
      <c r="X25" s="202">
        <v>2508</v>
      </c>
      <c r="Y25" s="202">
        <v>2432</v>
      </c>
      <c r="Z25" s="158">
        <v>16074</v>
      </c>
    </row>
    <row r="26" spans="1:36" ht="11.1" customHeight="1">
      <c r="A26" s="154">
        <v>16075</v>
      </c>
      <c r="B26" s="232" t="s">
        <v>20</v>
      </c>
      <c r="C26" s="202">
        <v>3482</v>
      </c>
      <c r="D26" s="202">
        <v>3602</v>
      </c>
      <c r="E26" s="202">
        <v>3789</v>
      </c>
      <c r="F26" s="202">
        <v>3738</v>
      </c>
      <c r="G26" s="202">
        <v>3615</v>
      </c>
      <c r="H26" s="202">
        <v>3499</v>
      </c>
      <c r="I26" s="202">
        <v>3432</v>
      </c>
      <c r="J26" s="202">
        <v>3564</v>
      </c>
      <c r="K26" s="202">
        <v>3636</v>
      </c>
      <c r="L26" s="202">
        <v>3726</v>
      </c>
      <c r="M26" s="202">
        <v>3534</v>
      </c>
      <c r="N26" s="202">
        <v>3449</v>
      </c>
      <c r="O26" s="202">
        <v>3543</v>
      </c>
      <c r="P26" s="202">
        <v>3431</v>
      </c>
      <c r="Q26" s="202">
        <v>3336</v>
      </c>
      <c r="R26" s="202">
        <v>3382</v>
      </c>
      <c r="S26" s="202">
        <v>3411</v>
      </c>
      <c r="T26" s="202">
        <v>3388</v>
      </c>
      <c r="U26" s="202">
        <v>3375</v>
      </c>
      <c r="V26" s="202">
        <v>3352</v>
      </c>
      <c r="W26" s="202">
        <v>3305</v>
      </c>
      <c r="X26" s="202">
        <v>3216</v>
      </c>
      <c r="Y26" s="202">
        <v>3300</v>
      </c>
      <c r="Z26" s="158">
        <v>16075</v>
      </c>
    </row>
    <row r="27" spans="1:36" ht="11.1" customHeight="1">
      <c r="A27" s="154">
        <v>16076</v>
      </c>
      <c r="B27" s="232" t="s">
        <v>21</v>
      </c>
      <c r="C27" s="202">
        <v>3984</v>
      </c>
      <c r="D27" s="202">
        <v>4172</v>
      </c>
      <c r="E27" s="202">
        <v>4566</v>
      </c>
      <c r="F27" s="202">
        <v>4593</v>
      </c>
      <c r="G27" s="202">
        <v>4550</v>
      </c>
      <c r="H27" s="202">
        <v>4482</v>
      </c>
      <c r="I27" s="202">
        <v>4328</v>
      </c>
      <c r="J27" s="202">
        <v>4441</v>
      </c>
      <c r="K27" s="202">
        <v>4733</v>
      </c>
      <c r="L27" s="202">
        <v>4866</v>
      </c>
      <c r="M27" s="202">
        <v>4648</v>
      </c>
      <c r="N27" s="202">
        <v>4639</v>
      </c>
      <c r="O27" s="202">
        <v>4794</v>
      </c>
      <c r="P27" s="202">
        <v>4718</v>
      </c>
      <c r="Q27" s="202">
        <v>4605</v>
      </c>
      <c r="R27" s="202">
        <v>4512</v>
      </c>
      <c r="S27" s="202">
        <v>4448</v>
      </c>
      <c r="T27" s="202">
        <v>4503</v>
      </c>
      <c r="U27" s="202">
        <v>4458</v>
      </c>
      <c r="V27" s="202">
        <v>4401</v>
      </c>
      <c r="W27" s="202">
        <v>4364</v>
      </c>
      <c r="X27" s="202">
        <v>4278</v>
      </c>
      <c r="Y27" s="202">
        <v>4290</v>
      </c>
      <c r="Z27" s="158">
        <v>16076</v>
      </c>
    </row>
    <row r="28" spans="1:36" ht="11.1" customHeight="1">
      <c r="A28" s="154">
        <v>16077</v>
      </c>
      <c r="B28" s="232" t="s">
        <v>22</v>
      </c>
      <c r="C28" s="202">
        <v>6284</v>
      </c>
      <c r="D28" s="202">
        <v>6458</v>
      </c>
      <c r="E28" s="202">
        <v>6764</v>
      </c>
      <c r="F28" s="202">
        <v>6577</v>
      </c>
      <c r="G28" s="202">
        <v>6341</v>
      </c>
      <c r="H28" s="202">
        <v>6306</v>
      </c>
      <c r="I28" s="202">
        <v>6217</v>
      </c>
      <c r="J28" s="202">
        <v>6334</v>
      </c>
      <c r="K28" s="202">
        <v>6575</v>
      </c>
      <c r="L28" s="202">
        <v>6757</v>
      </c>
      <c r="M28" s="202">
        <v>6524</v>
      </c>
      <c r="N28" s="202">
        <v>6744</v>
      </c>
      <c r="O28" s="202">
        <v>6800</v>
      </c>
      <c r="P28" s="202">
        <v>6765</v>
      </c>
      <c r="Q28" s="202">
        <v>6655</v>
      </c>
      <c r="R28" s="202">
        <v>6614</v>
      </c>
      <c r="S28" s="202">
        <v>6696</v>
      </c>
      <c r="T28" s="202">
        <v>6683</v>
      </c>
      <c r="U28" s="202">
        <v>6623</v>
      </c>
      <c r="V28" s="202">
        <v>6466</v>
      </c>
      <c r="W28" s="202">
        <v>6369</v>
      </c>
      <c r="X28" s="202">
        <v>6265</v>
      </c>
      <c r="Y28" s="202">
        <v>6292</v>
      </c>
      <c r="Z28" s="158">
        <v>16077</v>
      </c>
    </row>
    <row r="29" spans="1:36" s="169" customFormat="1" ht="18" customHeight="1">
      <c r="A29" s="149">
        <v>16</v>
      </c>
      <c r="B29" s="233" t="s">
        <v>257</v>
      </c>
      <c r="C29" s="203">
        <v>75888</v>
      </c>
      <c r="D29" s="203">
        <v>79489</v>
      </c>
      <c r="E29" s="203">
        <v>85050</v>
      </c>
      <c r="F29" s="203">
        <v>84241</v>
      </c>
      <c r="G29" s="203">
        <v>82395</v>
      </c>
      <c r="H29" s="203">
        <v>81777</v>
      </c>
      <c r="I29" s="203">
        <v>80867</v>
      </c>
      <c r="J29" s="203">
        <v>83072</v>
      </c>
      <c r="K29" s="203">
        <v>85867</v>
      </c>
      <c r="L29" s="203">
        <v>88252</v>
      </c>
      <c r="M29" s="203">
        <v>85565</v>
      </c>
      <c r="N29" s="203">
        <v>85125</v>
      </c>
      <c r="O29" s="203">
        <v>86370</v>
      </c>
      <c r="P29" s="203">
        <v>85248</v>
      </c>
      <c r="Q29" s="203">
        <v>83717</v>
      </c>
      <c r="R29" s="203">
        <v>82600</v>
      </c>
      <c r="S29" s="203">
        <v>82133</v>
      </c>
      <c r="T29" s="203">
        <v>82632</v>
      </c>
      <c r="U29" s="203">
        <v>82575</v>
      </c>
      <c r="V29" s="203">
        <v>82045</v>
      </c>
      <c r="W29" s="203">
        <v>81155</v>
      </c>
      <c r="X29" s="203">
        <v>79615</v>
      </c>
      <c r="Y29" s="203">
        <v>80669</v>
      </c>
      <c r="Z29" s="153">
        <v>16</v>
      </c>
    </row>
    <row r="30" spans="1:36" s="147" customFormat="1" ht="7.5" customHeight="1">
      <c r="A30" s="198"/>
      <c r="B30" s="196"/>
      <c r="Z30" s="148"/>
    </row>
    <row r="31" spans="1:36" s="241" customFormat="1" ht="21" customHeight="1">
      <c r="A31" s="319" t="s">
        <v>525</v>
      </c>
      <c r="B31" s="319"/>
      <c r="C31" s="319"/>
      <c r="D31" s="319"/>
      <c r="E31" s="319"/>
      <c r="F31" s="319"/>
      <c r="G31" s="319"/>
      <c r="H31" s="319" t="s">
        <v>373</v>
      </c>
      <c r="I31" s="319"/>
      <c r="J31" s="319"/>
      <c r="K31" s="319"/>
      <c r="L31" s="319"/>
      <c r="M31" s="319"/>
      <c r="N31" s="319"/>
      <c r="O31" s="319"/>
      <c r="P31" s="319"/>
      <c r="Q31" s="319" t="s">
        <v>525</v>
      </c>
      <c r="R31" s="319"/>
      <c r="S31" s="319"/>
      <c r="T31" s="319"/>
      <c r="U31" s="319"/>
      <c r="V31" s="319"/>
      <c r="W31" s="319"/>
      <c r="X31" s="319"/>
      <c r="Y31" s="319"/>
      <c r="Z31" s="319"/>
      <c r="AA31" s="172"/>
      <c r="AB31" s="172"/>
      <c r="AC31" s="172"/>
      <c r="AD31" s="172"/>
      <c r="AE31" s="172"/>
      <c r="AF31" s="172"/>
      <c r="AG31" s="172"/>
      <c r="AH31" s="172"/>
      <c r="AI31" s="172"/>
      <c r="AJ31" s="172"/>
    </row>
    <row r="32" spans="1:36" ht="11.1" customHeight="1">
      <c r="A32" s="154">
        <v>16051</v>
      </c>
      <c r="B32" s="232" t="s">
        <v>260</v>
      </c>
      <c r="C32" s="202">
        <v>3488</v>
      </c>
      <c r="D32" s="202">
        <v>3355</v>
      </c>
      <c r="E32" s="202">
        <v>3332</v>
      </c>
      <c r="F32" s="202">
        <v>3347</v>
      </c>
      <c r="G32" s="202">
        <v>3263</v>
      </c>
      <c r="H32" s="202">
        <v>3621</v>
      </c>
      <c r="I32" s="202">
        <v>3735</v>
      </c>
      <c r="J32" s="202">
        <v>4171</v>
      </c>
      <c r="K32" s="202">
        <v>4389</v>
      </c>
      <c r="L32" s="202">
        <v>4118</v>
      </c>
      <c r="M32" s="202">
        <v>3970</v>
      </c>
      <c r="N32" s="202">
        <v>4026</v>
      </c>
      <c r="O32" s="202">
        <v>3818</v>
      </c>
      <c r="P32" s="202">
        <v>3930</v>
      </c>
      <c r="Q32" s="202">
        <v>4020</v>
      </c>
      <c r="R32" s="202">
        <v>4168</v>
      </c>
      <c r="S32" s="202">
        <v>4625</v>
      </c>
      <c r="T32" s="202">
        <v>4945</v>
      </c>
      <c r="U32" s="202">
        <v>5458</v>
      </c>
      <c r="V32" s="202">
        <v>5316</v>
      </c>
      <c r="W32" s="202">
        <v>5175</v>
      </c>
      <c r="X32" s="202">
        <v>4885</v>
      </c>
      <c r="Y32" s="202">
        <v>5505</v>
      </c>
      <c r="Z32" s="158">
        <v>16051</v>
      </c>
    </row>
    <row r="33" spans="1:26" ht="11.1" customHeight="1">
      <c r="A33" s="154">
        <v>16052</v>
      </c>
      <c r="B33" s="232" t="s">
        <v>1</v>
      </c>
      <c r="C33" s="202">
        <v>1962</v>
      </c>
      <c r="D33" s="202">
        <v>2012</v>
      </c>
      <c r="E33" s="202">
        <v>1938</v>
      </c>
      <c r="F33" s="202">
        <v>2034</v>
      </c>
      <c r="G33" s="202">
        <v>1915</v>
      </c>
      <c r="H33" s="202">
        <v>2099</v>
      </c>
      <c r="I33" s="202">
        <v>2103</v>
      </c>
      <c r="J33" s="202">
        <v>2528</v>
      </c>
      <c r="K33" s="202">
        <v>2768</v>
      </c>
      <c r="L33" s="202">
        <v>2864</v>
      </c>
      <c r="M33" s="202">
        <v>2543</v>
      </c>
      <c r="N33" s="202">
        <v>2706</v>
      </c>
      <c r="O33" s="202">
        <v>2622</v>
      </c>
      <c r="P33" s="202">
        <v>2573</v>
      </c>
      <c r="Q33" s="202">
        <v>2456</v>
      </c>
      <c r="R33" s="202">
        <v>2452</v>
      </c>
      <c r="S33" s="202">
        <v>2504</v>
      </c>
      <c r="T33" s="202">
        <v>2366</v>
      </c>
      <c r="U33" s="202">
        <v>2412</v>
      </c>
      <c r="V33" s="202">
        <v>2376</v>
      </c>
      <c r="W33" s="202">
        <v>2287</v>
      </c>
      <c r="X33" s="202">
        <v>2366</v>
      </c>
      <c r="Y33" s="202">
        <v>2676</v>
      </c>
      <c r="Z33" s="158">
        <v>16052</v>
      </c>
    </row>
    <row r="34" spans="1:26" ht="11.1" customHeight="1">
      <c r="A34" s="154">
        <v>16053</v>
      </c>
      <c r="B34" s="232" t="s">
        <v>2</v>
      </c>
      <c r="C34" s="202">
        <v>1215</v>
      </c>
      <c r="D34" s="202">
        <v>1438</v>
      </c>
      <c r="E34" s="202">
        <v>1441</v>
      </c>
      <c r="F34" s="202">
        <v>1446</v>
      </c>
      <c r="G34" s="202">
        <v>1441</v>
      </c>
      <c r="H34" s="202">
        <v>1426</v>
      </c>
      <c r="I34" s="202">
        <v>1357</v>
      </c>
      <c r="J34" s="202">
        <v>1550</v>
      </c>
      <c r="K34" s="202">
        <v>1670</v>
      </c>
      <c r="L34" s="202">
        <v>1904</v>
      </c>
      <c r="M34" s="202">
        <v>1822</v>
      </c>
      <c r="N34" s="202">
        <v>2166</v>
      </c>
      <c r="O34" s="202">
        <v>2457</v>
      </c>
      <c r="P34" s="202">
        <v>2605</v>
      </c>
      <c r="Q34" s="202">
        <v>2501</v>
      </c>
      <c r="R34" s="202">
        <v>2678</v>
      </c>
      <c r="S34" s="202">
        <v>2824</v>
      </c>
      <c r="T34" s="202">
        <v>2920</v>
      </c>
      <c r="U34" s="202">
        <v>2998</v>
      </c>
      <c r="V34" s="202">
        <v>3195</v>
      </c>
      <c r="W34" s="202">
        <v>3197</v>
      </c>
      <c r="X34" s="202">
        <v>3045</v>
      </c>
      <c r="Y34" s="202">
        <v>3199</v>
      </c>
      <c r="Z34" s="158">
        <v>16053</v>
      </c>
    </row>
    <row r="35" spans="1:26" ht="11.1" customHeight="1">
      <c r="A35" s="154">
        <v>16054</v>
      </c>
      <c r="B35" s="232" t="s">
        <v>3</v>
      </c>
      <c r="C35" s="202">
        <v>353</v>
      </c>
      <c r="D35" s="202">
        <v>365</v>
      </c>
      <c r="E35" s="202">
        <v>356</v>
      </c>
      <c r="F35" s="202">
        <v>357</v>
      </c>
      <c r="G35" s="202">
        <v>367</v>
      </c>
      <c r="H35" s="202">
        <v>380</v>
      </c>
      <c r="I35" s="202">
        <v>412</v>
      </c>
      <c r="J35" s="202">
        <v>435</v>
      </c>
      <c r="K35" s="202">
        <v>452</v>
      </c>
      <c r="L35" s="202">
        <v>436</v>
      </c>
      <c r="M35" s="202">
        <v>368</v>
      </c>
      <c r="N35" s="202">
        <v>427</v>
      </c>
      <c r="O35" s="202">
        <v>436</v>
      </c>
      <c r="P35" s="202">
        <v>451</v>
      </c>
      <c r="Q35" s="202">
        <v>481</v>
      </c>
      <c r="R35" s="202">
        <v>512</v>
      </c>
      <c r="S35" s="202">
        <v>547</v>
      </c>
      <c r="T35" s="202">
        <v>502</v>
      </c>
      <c r="U35" s="202">
        <v>512</v>
      </c>
      <c r="V35" s="202">
        <v>540</v>
      </c>
      <c r="W35" s="202">
        <v>459</v>
      </c>
      <c r="X35" s="202">
        <v>461</v>
      </c>
      <c r="Y35" s="202">
        <v>481</v>
      </c>
      <c r="Z35" s="158">
        <v>16054</v>
      </c>
    </row>
    <row r="36" spans="1:26" ht="11.1" customHeight="1">
      <c r="A36" s="154">
        <v>16055</v>
      </c>
      <c r="B36" s="232" t="s">
        <v>4</v>
      </c>
      <c r="C36" s="202">
        <v>619</v>
      </c>
      <c r="D36" s="202">
        <v>741</v>
      </c>
      <c r="E36" s="202">
        <v>896</v>
      </c>
      <c r="F36" s="202">
        <v>892</v>
      </c>
      <c r="G36" s="202">
        <v>766</v>
      </c>
      <c r="H36" s="202">
        <v>846</v>
      </c>
      <c r="I36" s="202">
        <v>910</v>
      </c>
      <c r="J36" s="202">
        <v>1047</v>
      </c>
      <c r="K36" s="202">
        <v>1002</v>
      </c>
      <c r="L36" s="202">
        <v>1034</v>
      </c>
      <c r="M36" s="202">
        <v>907</v>
      </c>
      <c r="N36" s="202">
        <v>906</v>
      </c>
      <c r="O36" s="202">
        <v>897</v>
      </c>
      <c r="P36" s="202">
        <v>1025</v>
      </c>
      <c r="Q36" s="202">
        <v>1001</v>
      </c>
      <c r="R36" s="202">
        <v>1078</v>
      </c>
      <c r="S36" s="202">
        <v>1121</v>
      </c>
      <c r="T36" s="202">
        <v>1149</v>
      </c>
      <c r="U36" s="202">
        <v>1205</v>
      </c>
      <c r="V36" s="202">
        <v>1203</v>
      </c>
      <c r="W36" s="202">
        <v>1232</v>
      </c>
      <c r="X36" s="202">
        <v>1118</v>
      </c>
      <c r="Y36" s="202">
        <v>1153</v>
      </c>
      <c r="Z36" s="158">
        <v>16055</v>
      </c>
    </row>
    <row r="37" spans="1:26" ht="11.1" customHeight="1">
      <c r="A37" s="154">
        <v>16056</v>
      </c>
      <c r="B37" s="232" t="s">
        <v>5</v>
      </c>
      <c r="C37" s="202">
        <v>602</v>
      </c>
      <c r="D37" s="202">
        <v>595</v>
      </c>
      <c r="E37" s="202">
        <v>572</v>
      </c>
      <c r="F37" s="202">
        <v>544</v>
      </c>
      <c r="G37" s="202">
        <v>514</v>
      </c>
      <c r="H37" s="202">
        <v>545</v>
      </c>
      <c r="I37" s="202">
        <v>571</v>
      </c>
      <c r="J37" s="202">
        <v>625</v>
      </c>
      <c r="K37" s="202">
        <v>702</v>
      </c>
      <c r="L37" s="202">
        <v>776</v>
      </c>
      <c r="M37" s="202">
        <v>750</v>
      </c>
      <c r="N37" s="202">
        <v>1030</v>
      </c>
      <c r="O37" s="202">
        <v>1056</v>
      </c>
      <c r="P37" s="202">
        <v>1087</v>
      </c>
      <c r="Q37" s="202">
        <v>831</v>
      </c>
      <c r="R37" s="202">
        <v>801</v>
      </c>
      <c r="S37" s="202">
        <v>932</v>
      </c>
      <c r="T37" s="202">
        <v>978</v>
      </c>
      <c r="U37" s="202">
        <v>933</v>
      </c>
      <c r="V37" s="202">
        <v>847</v>
      </c>
      <c r="W37" s="202">
        <v>782</v>
      </c>
      <c r="X37" s="202">
        <v>745</v>
      </c>
      <c r="Y37" s="202">
        <v>934</v>
      </c>
      <c r="Z37" s="158">
        <v>16056</v>
      </c>
    </row>
    <row r="38" spans="1:26" ht="18" customHeight="1">
      <c r="A38" s="154">
        <v>16061</v>
      </c>
      <c r="B38" s="232" t="s">
        <v>6</v>
      </c>
      <c r="C38" s="202">
        <v>879</v>
      </c>
      <c r="D38" s="202">
        <v>939</v>
      </c>
      <c r="E38" s="202">
        <v>989</v>
      </c>
      <c r="F38" s="202">
        <v>905</v>
      </c>
      <c r="G38" s="202">
        <v>872</v>
      </c>
      <c r="H38" s="202">
        <v>954</v>
      </c>
      <c r="I38" s="202">
        <v>1022</v>
      </c>
      <c r="J38" s="202">
        <v>1051</v>
      </c>
      <c r="K38" s="202">
        <v>1113</v>
      </c>
      <c r="L38" s="202">
        <v>1269</v>
      </c>
      <c r="M38" s="202">
        <v>1254</v>
      </c>
      <c r="N38" s="202">
        <v>1505</v>
      </c>
      <c r="O38" s="202">
        <v>1752</v>
      </c>
      <c r="P38" s="202">
        <v>1949</v>
      </c>
      <c r="Q38" s="202">
        <v>2223</v>
      </c>
      <c r="R38" s="202">
        <v>2490</v>
      </c>
      <c r="S38" s="202">
        <v>2691</v>
      </c>
      <c r="T38" s="202">
        <v>3167</v>
      </c>
      <c r="U38" s="202">
        <v>3319</v>
      </c>
      <c r="V38" s="202">
        <v>3470</v>
      </c>
      <c r="W38" s="202">
        <v>3566</v>
      </c>
      <c r="X38" s="202">
        <v>3359</v>
      </c>
      <c r="Y38" s="202">
        <v>3455</v>
      </c>
      <c r="Z38" s="158">
        <v>16061</v>
      </c>
    </row>
    <row r="39" spans="1:26" ht="11.1" customHeight="1">
      <c r="A39" s="154">
        <v>16062</v>
      </c>
      <c r="B39" s="232" t="s">
        <v>7</v>
      </c>
      <c r="C39" s="202">
        <v>1978</v>
      </c>
      <c r="D39" s="202">
        <v>1947</v>
      </c>
      <c r="E39" s="202">
        <v>1746</v>
      </c>
      <c r="F39" s="202">
        <v>1553</v>
      </c>
      <c r="G39" s="202">
        <v>1481</v>
      </c>
      <c r="H39" s="202">
        <v>1604</v>
      </c>
      <c r="I39" s="202">
        <v>1675</v>
      </c>
      <c r="J39" s="202">
        <v>1859</v>
      </c>
      <c r="K39" s="202">
        <v>1980</v>
      </c>
      <c r="L39" s="202">
        <v>1980</v>
      </c>
      <c r="M39" s="202">
        <v>1803</v>
      </c>
      <c r="N39" s="202">
        <v>1787</v>
      </c>
      <c r="O39" s="202">
        <v>1917</v>
      </c>
      <c r="P39" s="202">
        <v>2334</v>
      </c>
      <c r="Q39" s="202">
        <v>2394</v>
      </c>
      <c r="R39" s="202">
        <v>2561</v>
      </c>
      <c r="S39" s="202">
        <v>2664</v>
      </c>
      <c r="T39" s="202">
        <v>2719</v>
      </c>
      <c r="U39" s="202">
        <v>2615</v>
      </c>
      <c r="V39" s="202">
        <v>2391</v>
      </c>
      <c r="W39" s="202">
        <v>2303</v>
      </c>
      <c r="X39" s="202">
        <v>2273</v>
      </c>
      <c r="Y39" s="202">
        <v>2335</v>
      </c>
      <c r="Z39" s="158">
        <v>16062</v>
      </c>
    </row>
    <row r="40" spans="1:26" ht="11.1" customHeight="1">
      <c r="A40" s="154">
        <v>16063</v>
      </c>
      <c r="B40" s="232" t="s">
        <v>8</v>
      </c>
      <c r="C40" s="202">
        <v>1525</v>
      </c>
      <c r="D40" s="202">
        <v>1673</v>
      </c>
      <c r="E40" s="202">
        <v>1605</v>
      </c>
      <c r="F40" s="202">
        <v>1562</v>
      </c>
      <c r="G40" s="202">
        <v>1618</v>
      </c>
      <c r="H40" s="202">
        <v>1783</v>
      </c>
      <c r="I40" s="202">
        <v>1901</v>
      </c>
      <c r="J40" s="202">
        <v>2001</v>
      </c>
      <c r="K40" s="202">
        <v>2144</v>
      </c>
      <c r="L40" s="202">
        <v>2112</v>
      </c>
      <c r="M40" s="202">
        <v>2242</v>
      </c>
      <c r="N40" s="202">
        <v>2264</v>
      </c>
      <c r="O40" s="202">
        <v>2373</v>
      </c>
      <c r="P40" s="202">
        <v>3080</v>
      </c>
      <c r="Q40" s="202">
        <v>3061</v>
      </c>
      <c r="R40" s="202">
        <v>3178</v>
      </c>
      <c r="S40" s="202">
        <v>3465</v>
      </c>
      <c r="T40" s="202">
        <v>3533</v>
      </c>
      <c r="U40" s="202">
        <v>3179</v>
      </c>
      <c r="V40" s="202">
        <v>3315</v>
      </c>
      <c r="W40" s="202">
        <v>3408</v>
      </c>
      <c r="X40" s="202">
        <v>3327</v>
      </c>
      <c r="Y40" s="202">
        <v>3289</v>
      </c>
      <c r="Z40" s="158">
        <v>16063</v>
      </c>
    </row>
    <row r="41" spans="1:26" ht="11.1" customHeight="1">
      <c r="A41" s="154">
        <v>16064</v>
      </c>
      <c r="B41" s="232" t="s">
        <v>9</v>
      </c>
      <c r="C41" s="202">
        <v>531</v>
      </c>
      <c r="D41" s="202">
        <v>507</v>
      </c>
      <c r="E41" s="202">
        <v>474</v>
      </c>
      <c r="F41" s="202">
        <v>453</v>
      </c>
      <c r="G41" s="202">
        <v>458</v>
      </c>
      <c r="H41" s="202">
        <v>478</v>
      </c>
      <c r="I41" s="202">
        <v>530</v>
      </c>
      <c r="J41" s="202">
        <v>514</v>
      </c>
      <c r="K41" s="202">
        <v>525</v>
      </c>
      <c r="L41" s="202">
        <v>548</v>
      </c>
      <c r="M41" s="202">
        <v>518</v>
      </c>
      <c r="N41" s="202">
        <v>540</v>
      </c>
      <c r="O41" s="202">
        <v>573</v>
      </c>
      <c r="P41" s="202">
        <v>624</v>
      </c>
      <c r="Q41" s="202">
        <v>734</v>
      </c>
      <c r="R41" s="202">
        <v>891</v>
      </c>
      <c r="S41" s="202">
        <v>1127</v>
      </c>
      <c r="T41" s="202">
        <v>1084</v>
      </c>
      <c r="U41" s="202">
        <v>1094</v>
      </c>
      <c r="V41" s="202">
        <v>1247</v>
      </c>
      <c r="W41" s="202">
        <v>1309</v>
      </c>
      <c r="X41" s="202">
        <v>1253</v>
      </c>
      <c r="Y41" s="202">
        <v>1397</v>
      </c>
      <c r="Z41" s="158">
        <v>16064</v>
      </c>
    </row>
    <row r="42" spans="1:26" ht="11.1" customHeight="1">
      <c r="A42" s="154">
        <v>16065</v>
      </c>
      <c r="B42" s="232" t="s">
        <v>10</v>
      </c>
      <c r="C42" s="202">
        <v>1010</v>
      </c>
      <c r="D42" s="202">
        <v>971</v>
      </c>
      <c r="E42" s="202">
        <v>855</v>
      </c>
      <c r="F42" s="202">
        <v>772</v>
      </c>
      <c r="G42" s="202">
        <v>771</v>
      </c>
      <c r="H42" s="202">
        <v>736</v>
      </c>
      <c r="I42" s="202">
        <v>753</v>
      </c>
      <c r="J42" s="202">
        <v>790</v>
      </c>
      <c r="K42" s="202">
        <v>781</v>
      </c>
      <c r="L42" s="202">
        <v>786</v>
      </c>
      <c r="M42" s="202">
        <v>782</v>
      </c>
      <c r="N42" s="202">
        <v>809</v>
      </c>
      <c r="O42" s="202">
        <v>919</v>
      </c>
      <c r="P42" s="202">
        <v>952</v>
      </c>
      <c r="Q42" s="202">
        <v>981</v>
      </c>
      <c r="R42" s="202">
        <v>1031</v>
      </c>
      <c r="S42" s="202">
        <v>1110</v>
      </c>
      <c r="T42" s="202">
        <v>1145</v>
      </c>
      <c r="U42" s="202">
        <v>1150</v>
      </c>
      <c r="V42" s="202">
        <v>1148</v>
      </c>
      <c r="W42" s="202">
        <v>1101</v>
      </c>
      <c r="X42" s="202">
        <v>1044</v>
      </c>
      <c r="Y42" s="202">
        <v>1053</v>
      </c>
      <c r="Z42" s="158">
        <v>16065</v>
      </c>
    </row>
    <row r="43" spans="1:26" ht="11.1" customHeight="1">
      <c r="A43" s="154">
        <v>16066</v>
      </c>
      <c r="B43" s="232" t="s">
        <v>11</v>
      </c>
      <c r="C43" s="202">
        <v>943</v>
      </c>
      <c r="D43" s="202">
        <v>1049</v>
      </c>
      <c r="E43" s="202">
        <v>1098</v>
      </c>
      <c r="F43" s="202">
        <v>1180</v>
      </c>
      <c r="G43" s="202">
        <v>1159</v>
      </c>
      <c r="H43" s="202">
        <v>1103</v>
      </c>
      <c r="I43" s="202">
        <v>1168</v>
      </c>
      <c r="J43" s="202">
        <v>1213</v>
      </c>
      <c r="K43" s="202">
        <v>1091</v>
      </c>
      <c r="L43" s="202">
        <v>1063</v>
      </c>
      <c r="M43" s="202">
        <v>1011</v>
      </c>
      <c r="N43" s="202">
        <v>1248</v>
      </c>
      <c r="O43" s="202">
        <v>1227</v>
      </c>
      <c r="P43" s="202">
        <v>1200</v>
      </c>
      <c r="Q43" s="202">
        <v>1210</v>
      </c>
      <c r="R43" s="202">
        <v>1277</v>
      </c>
      <c r="S43" s="202">
        <v>1390</v>
      </c>
      <c r="T43" s="202">
        <v>1576</v>
      </c>
      <c r="U43" s="202">
        <v>1663</v>
      </c>
      <c r="V43" s="202">
        <v>1654</v>
      </c>
      <c r="W43" s="202">
        <v>1718</v>
      </c>
      <c r="X43" s="202">
        <v>1693</v>
      </c>
      <c r="Y43" s="202">
        <v>2084</v>
      </c>
      <c r="Z43" s="158">
        <v>16066</v>
      </c>
    </row>
    <row r="44" spans="1:26" ht="18" customHeight="1">
      <c r="A44" s="154">
        <v>16067</v>
      </c>
      <c r="B44" s="232" t="s">
        <v>12</v>
      </c>
      <c r="C44" s="202">
        <v>959</v>
      </c>
      <c r="D44" s="202">
        <v>977</v>
      </c>
      <c r="E44" s="202">
        <v>1007</v>
      </c>
      <c r="F44" s="202">
        <v>952</v>
      </c>
      <c r="G44" s="202">
        <v>882</v>
      </c>
      <c r="H44" s="202">
        <v>923</v>
      </c>
      <c r="I44" s="202">
        <v>1147</v>
      </c>
      <c r="J44" s="202">
        <v>1016</v>
      </c>
      <c r="K44" s="202">
        <v>1131</v>
      </c>
      <c r="L44" s="202">
        <v>1011</v>
      </c>
      <c r="M44" s="202">
        <v>997</v>
      </c>
      <c r="N44" s="202">
        <v>1074</v>
      </c>
      <c r="O44" s="202">
        <v>1170</v>
      </c>
      <c r="P44" s="202">
        <v>1144</v>
      </c>
      <c r="Q44" s="202">
        <v>1210</v>
      </c>
      <c r="R44" s="202">
        <v>1221</v>
      </c>
      <c r="S44" s="202">
        <v>1250</v>
      </c>
      <c r="T44" s="202">
        <v>1385</v>
      </c>
      <c r="U44" s="202">
        <v>1525</v>
      </c>
      <c r="V44" s="202">
        <v>1578</v>
      </c>
      <c r="W44" s="202">
        <v>1442</v>
      </c>
      <c r="X44" s="202">
        <v>1369</v>
      </c>
      <c r="Y44" s="202">
        <v>1572</v>
      </c>
      <c r="Z44" s="158">
        <v>16067</v>
      </c>
    </row>
    <row r="45" spans="1:26" ht="11.1" customHeight="1">
      <c r="A45" s="154">
        <v>16068</v>
      </c>
      <c r="B45" s="232" t="s">
        <v>13</v>
      </c>
      <c r="C45" s="202">
        <v>413</v>
      </c>
      <c r="D45" s="202">
        <v>413</v>
      </c>
      <c r="E45" s="202">
        <v>402</v>
      </c>
      <c r="F45" s="202">
        <v>416</v>
      </c>
      <c r="G45" s="202">
        <v>438</v>
      </c>
      <c r="H45" s="202">
        <v>519</v>
      </c>
      <c r="I45" s="202">
        <v>524</v>
      </c>
      <c r="J45" s="202">
        <v>446</v>
      </c>
      <c r="K45" s="202">
        <v>434</v>
      </c>
      <c r="L45" s="202">
        <v>468</v>
      </c>
      <c r="M45" s="202">
        <v>521</v>
      </c>
      <c r="N45" s="202">
        <v>960</v>
      </c>
      <c r="O45" s="202">
        <v>555</v>
      </c>
      <c r="P45" s="202">
        <v>608</v>
      </c>
      <c r="Q45" s="202">
        <v>686</v>
      </c>
      <c r="R45" s="202">
        <v>753</v>
      </c>
      <c r="S45" s="202">
        <v>765</v>
      </c>
      <c r="T45" s="202">
        <v>962</v>
      </c>
      <c r="U45" s="202">
        <v>1046</v>
      </c>
      <c r="V45" s="202">
        <v>1075</v>
      </c>
      <c r="W45" s="202">
        <v>966</v>
      </c>
      <c r="X45" s="202">
        <v>871</v>
      </c>
      <c r="Y45" s="202">
        <v>896</v>
      </c>
      <c r="Z45" s="158">
        <v>16068</v>
      </c>
    </row>
    <row r="46" spans="1:26" ht="11.1" customHeight="1">
      <c r="A46" s="154">
        <v>16069</v>
      </c>
      <c r="B46" s="232" t="s">
        <v>14</v>
      </c>
      <c r="C46" s="202">
        <v>523</v>
      </c>
      <c r="D46" s="202">
        <v>537</v>
      </c>
      <c r="E46" s="202">
        <v>553</v>
      </c>
      <c r="F46" s="202">
        <v>531</v>
      </c>
      <c r="G46" s="202">
        <v>531</v>
      </c>
      <c r="H46" s="202">
        <v>549</v>
      </c>
      <c r="I46" s="202">
        <v>634</v>
      </c>
      <c r="J46" s="202">
        <v>706</v>
      </c>
      <c r="K46" s="202">
        <v>728</v>
      </c>
      <c r="L46" s="202">
        <v>747</v>
      </c>
      <c r="M46" s="202">
        <v>742</v>
      </c>
      <c r="N46" s="202">
        <v>739</v>
      </c>
      <c r="O46" s="202">
        <v>836</v>
      </c>
      <c r="P46" s="202">
        <v>902</v>
      </c>
      <c r="Q46" s="202">
        <v>919</v>
      </c>
      <c r="R46" s="202">
        <v>1040</v>
      </c>
      <c r="S46" s="202">
        <v>1035</v>
      </c>
      <c r="T46" s="202">
        <v>1073</v>
      </c>
      <c r="U46" s="202">
        <v>1097</v>
      </c>
      <c r="V46" s="202">
        <v>1039</v>
      </c>
      <c r="W46" s="202">
        <v>1006</v>
      </c>
      <c r="X46" s="202">
        <v>960</v>
      </c>
      <c r="Y46" s="202">
        <v>992</v>
      </c>
      <c r="Z46" s="158">
        <v>16069</v>
      </c>
    </row>
    <row r="47" spans="1:26" ht="11.1" customHeight="1">
      <c r="A47" s="154">
        <v>16070</v>
      </c>
      <c r="B47" s="232" t="s">
        <v>15</v>
      </c>
      <c r="C47" s="202">
        <v>620</v>
      </c>
      <c r="D47" s="202">
        <v>621</v>
      </c>
      <c r="E47" s="202">
        <v>578</v>
      </c>
      <c r="F47" s="202">
        <v>555</v>
      </c>
      <c r="G47" s="202">
        <v>560</v>
      </c>
      <c r="H47" s="202">
        <v>593</v>
      </c>
      <c r="I47" s="202">
        <v>630</v>
      </c>
      <c r="J47" s="202">
        <v>695</v>
      </c>
      <c r="K47" s="202">
        <v>922</v>
      </c>
      <c r="L47" s="202">
        <v>1004</v>
      </c>
      <c r="M47" s="202">
        <v>1049</v>
      </c>
      <c r="N47" s="202">
        <v>1211</v>
      </c>
      <c r="O47" s="202">
        <v>1256</v>
      </c>
      <c r="P47" s="202">
        <v>1421</v>
      </c>
      <c r="Q47" s="202">
        <v>1341</v>
      </c>
      <c r="R47" s="202">
        <v>1315</v>
      </c>
      <c r="S47" s="202">
        <v>1326</v>
      </c>
      <c r="T47" s="202">
        <v>1379</v>
      </c>
      <c r="U47" s="202">
        <v>1501</v>
      </c>
      <c r="V47" s="202">
        <v>1548</v>
      </c>
      <c r="W47" s="202">
        <v>1562</v>
      </c>
      <c r="X47" s="202">
        <v>1576</v>
      </c>
      <c r="Y47" s="202">
        <v>1723</v>
      </c>
      <c r="Z47" s="158">
        <v>16070</v>
      </c>
    </row>
    <row r="48" spans="1:26" ht="11.1" customHeight="1">
      <c r="A48" s="154">
        <v>16071</v>
      </c>
      <c r="B48" s="232" t="s">
        <v>16</v>
      </c>
      <c r="C48" s="202">
        <v>736</v>
      </c>
      <c r="D48" s="202">
        <v>788</v>
      </c>
      <c r="E48" s="202">
        <v>763</v>
      </c>
      <c r="F48" s="202">
        <v>791</v>
      </c>
      <c r="G48" s="202">
        <v>814</v>
      </c>
      <c r="H48" s="202">
        <v>763</v>
      </c>
      <c r="I48" s="202">
        <v>700</v>
      </c>
      <c r="J48" s="202">
        <v>738</v>
      </c>
      <c r="K48" s="202">
        <v>776</v>
      </c>
      <c r="L48" s="202">
        <v>821</v>
      </c>
      <c r="M48" s="202">
        <v>907</v>
      </c>
      <c r="N48" s="202">
        <v>880</v>
      </c>
      <c r="O48" s="202">
        <v>939</v>
      </c>
      <c r="P48" s="202">
        <v>874</v>
      </c>
      <c r="Q48" s="202">
        <v>945</v>
      </c>
      <c r="R48" s="202">
        <v>984</v>
      </c>
      <c r="S48" s="202">
        <v>1015</v>
      </c>
      <c r="T48" s="202">
        <v>1078</v>
      </c>
      <c r="U48" s="202">
        <v>1179</v>
      </c>
      <c r="V48" s="202">
        <v>1190</v>
      </c>
      <c r="W48" s="202">
        <v>1157</v>
      </c>
      <c r="X48" s="202">
        <v>1164</v>
      </c>
      <c r="Y48" s="202">
        <v>1269</v>
      </c>
      <c r="Z48" s="158">
        <v>16071</v>
      </c>
    </row>
    <row r="49" spans="1:26" ht="11.1" customHeight="1">
      <c r="A49" s="154">
        <v>16072</v>
      </c>
      <c r="B49" s="232" t="s">
        <v>17</v>
      </c>
      <c r="C49" s="202">
        <v>797</v>
      </c>
      <c r="D49" s="202">
        <v>758</v>
      </c>
      <c r="E49" s="202">
        <v>709</v>
      </c>
      <c r="F49" s="202">
        <v>776</v>
      </c>
      <c r="G49" s="202">
        <v>805</v>
      </c>
      <c r="H49" s="202">
        <v>918</v>
      </c>
      <c r="I49" s="202">
        <v>1108</v>
      </c>
      <c r="J49" s="202">
        <v>1229</v>
      </c>
      <c r="K49" s="202">
        <v>1625</v>
      </c>
      <c r="L49" s="202">
        <v>1602</v>
      </c>
      <c r="M49" s="202">
        <v>1505</v>
      </c>
      <c r="N49" s="202">
        <v>1780</v>
      </c>
      <c r="O49" s="202">
        <v>1980</v>
      </c>
      <c r="P49" s="202">
        <v>1970</v>
      </c>
      <c r="Q49" s="202">
        <v>2061</v>
      </c>
      <c r="R49" s="202">
        <v>2121</v>
      </c>
      <c r="S49" s="202">
        <v>2187</v>
      </c>
      <c r="T49" s="202">
        <v>2387</v>
      </c>
      <c r="U49" s="202">
        <v>2444</v>
      </c>
      <c r="V49" s="202">
        <v>2488</v>
      </c>
      <c r="W49" s="202">
        <v>2481</v>
      </c>
      <c r="X49" s="202">
        <v>2347</v>
      </c>
      <c r="Y49" s="202">
        <v>2134</v>
      </c>
      <c r="Z49" s="158">
        <v>16072</v>
      </c>
    </row>
    <row r="50" spans="1:26" ht="18" customHeight="1">
      <c r="A50" s="154">
        <v>16073</v>
      </c>
      <c r="B50" s="232" t="s">
        <v>18</v>
      </c>
      <c r="C50" s="202">
        <v>506</v>
      </c>
      <c r="D50" s="202">
        <v>517</v>
      </c>
      <c r="E50" s="202">
        <v>542</v>
      </c>
      <c r="F50" s="202">
        <v>564</v>
      </c>
      <c r="G50" s="202">
        <v>560</v>
      </c>
      <c r="H50" s="202">
        <v>599</v>
      </c>
      <c r="I50" s="202">
        <v>619</v>
      </c>
      <c r="J50" s="202">
        <v>694</v>
      </c>
      <c r="K50" s="202">
        <v>700</v>
      </c>
      <c r="L50" s="202">
        <v>728</v>
      </c>
      <c r="M50" s="202">
        <v>646</v>
      </c>
      <c r="N50" s="202">
        <v>677</v>
      </c>
      <c r="O50" s="202">
        <v>723</v>
      </c>
      <c r="P50" s="202">
        <v>707</v>
      </c>
      <c r="Q50" s="202">
        <v>761</v>
      </c>
      <c r="R50" s="202">
        <v>782</v>
      </c>
      <c r="S50" s="202">
        <v>756</v>
      </c>
      <c r="T50" s="202">
        <v>791</v>
      </c>
      <c r="U50" s="202">
        <v>849</v>
      </c>
      <c r="V50" s="202">
        <v>790</v>
      </c>
      <c r="W50" s="202">
        <v>667</v>
      </c>
      <c r="X50" s="202">
        <v>667</v>
      </c>
      <c r="Y50" s="202">
        <v>687</v>
      </c>
      <c r="Z50" s="158">
        <v>16073</v>
      </c>
    </row>
    <row r="51" spans="1:26" ht="11.1" customHeight="1">
      <c r="A51" s="154">
        <v>16074</v>
      </c>
      <c r="B51" s="232" t="s">
        <v>19</v>
      </c>
      <c r="C51" s="202">
        <v>1273</v>
      </c>
      <c r="D51" s="202">
        <v>1317</v>
      </c>
      <c r="E51" s="202">
        <v>1241</v>
      </c>
      <c r="F51" s="202">
        <v>1324</v>
      </c>
      <c r="G51" s="202">
        <v>1346</v>
      </c>
      <c r="H51" s="202">
        <v>1383</v>
      </c>
      <c r="I51" s="202">
        <v>1465</v>
      </c>
      <c r="J51" s="202">
        <v>1593</v>
      </c>
      <c r="K51" s="202">
        <v>1681</v>
      </c>
      <c r="L51" s="202">
        <v>1759</v>
      </c>
      <c r="M51" s="202">
        <v>1838</v>
      </c>
      <c r="N51" s="202">
        <v>1906</v>
      </c>
      <c r="O51" s="202">
        <v>1944</v>
      </c>
      <c r="P51" s="202">
        <v>1890</v>
      </c>
      <c r="Q51" s="202">
        <v>1797</v>
      </c>
      <c r="R51" s="202">
        <v>1850</v>
      </c>
      <c r="S51" s="202">
        <v>1882</v>
      </c>
      <c r="T51" s="202">
        <v>1962</v>
      </c>
      <c r="U51" s="202">
        <v>1993</v>
      </c>
      <c r="V51" s="202">
        <v>1872</v>
      </c>
      <c r="W51" s="202">
        <v>1863</v>
      </c>
      <c r="X51" s="202">
        <v>1933</v>
      </c>
      <c r="Y51" s="202">
        <v>2050</v>
      </c>
      <c r="Z51" s="158">
        <v>16074</v>
      </c>
    </row>
    <row r="52" spans="1:26" ht="11.1" customHeight="1">
      <c r="A52" s="154">
        <v>16075</v>
      </c>
      <c r="B52" s="232" t="s">
        <v>20</v>
      </c>
      <c r="C52" s="202">
        <v>1058</v>
      </c>
      <c r="D52" s="202">
        <v>1079</v>
      </c>
      <c r="E52" s="202">
        <v>1075</v>
      </c>
      <c r="F52" s="202">
        <v>1048</v>
      </c>
      <c r="G52" s="202">
        <v>1098</v>
      </c>
      <c r="H52" s="202">
        <v>1185</v>
      </c>
      <c r="I52" s="202">
        <v>1154</v>
      </c>
      <c r="J52" s="202">
        <v>1134</v>
      </c>
      <c r="K52" s="202">
        <v>1158</v>
      </c>
      <c r="L52" s="202">
        <v>1148</v>
      </c>
      <c r="M52" s="202">
        <v>1154</v>
      </c>
      <c r="N52" s="202">
        <v>1264</v>
      </c>
      <c r="O52" s="202">
        <v>1248</v>
      </c>
      <c r="P52" s="202">
        <v>1392</v>
      </c>
      <c r="Q52" s="202">
        <v>1440</v>
      </c>
      <c r="R52" s="202">
        <v>1529</v>
      </c>
      <c r="S52" s="202">
        <v>1584</v>
      </c>
      <c r="T52" s="202">
        <v>1586</v>
      </c>
      <c r="U52" s="202">
        <v>1731</v>
      </c>
      <c r="V52" s="202">
        <v>1769</v>
      </c>
      <c r="W52" s="202">
        <v>1731</v>
      </c>
      <c r="X52" s="202">
        <v>1711</v>
      </c>
      <c r="Y52" s="202">
        <v>1742</v>
      </c>
      <c r="Z52" s="158">
        <v>16075</v>
      </c>
    </row>
    <row r="53" spans="1:26" ht="11.1" customHeight="1">
      <c r="A53" s="154">
        <v>16076</v>
      </c>
      <c r="B53" s="232" t="s">
        <v>21</v>
      </c>
      <c r="C53" s="202">
        <v>2258</v>
      </c>
      <c r="D53" s="202">
        <v>2153</v>
      </c>
      <c r="E53" s="202">
        <v>2049</v>
      </c>
      <c r="F53" s="202">
        <v>1899</v>
      </c>
      <c r="G53" s="202">
        <v>1937</v>
      </c>
      <c r="H53" s="202">
        <v>1983</v>
      </c>
      <c r="I53" s="202">
        <v>1975</v>
      </c>
      <c r="J53" s="202">
        <v>2096</v>
      </c>
      <c r="K53" s="202">
        <v>2165</v>
      </c>
      <c r="L53" s="202">
        <v>2106</v>
      </c>
      <c r="M53" s="202">
        <v>2115</v>
      </c>
      <c r="N53" s="202">
        <v>2127</v>
      </c>
      <c r="O53" s="202">
        <v>2245</v>
      </c>
      <c r="P53" s="202">
        <v>2255</v>
      </c>
      <c r="Q53" s="202">
        <v>2344</v>
      </c>
      <c r="R53" s="202">
        <v>2446</v>
      </c>
      <c r="S53" s="202">
        <v>2542</v>
      </c>
      <c r="T53" s="202">
        <v>2594</v>
      </c>
      <c r="U53" s="202">
        <v>2636</v>
      </c>
      <c r="V53" s="202">
        <v>2641</v>
      </c>
      <c r="W53" s="202">
        <v>2689</v>
      </c>
      <c r="X53" s="202">
        <v>2717</v>
      </c>
      <c r="Y53" s="202">
        <v>2802</v>
      </c>
      <c r="Z53" s="158">
        <v>16076</v>
      </c>
    </row>
    <row r="54" spans="1:26" ht="11.1" customHeight="1">
      <c r="A54" s="154">
        <v>16077</v>
      </c>
      <c r="B54" s="232" t="s">
        <v>22</v>
      </c>
      <c r="C54" s="202">
        <v>2508</v>
      </c>
      <c r="D54" s="202">
        <v>2553</v>
      </c>
      <c r="E54" s="202">
        <v>2402</v>
      </c>
      <c r="F54" s="202">
        <v>2347</v>
      </c>
      <c r="G54" s="202">
        <v>2359</v>
      </c>
      <c r="H54" s="202">
        <v>2363</v>
      </c>
      <c r="I54" s="202">
        <v>2473</v>
      </c>
      <c r="J54" s="202">
        <v>2618</v>
      </c>
      <c r="K54" s="202">
        <v>2688</v>
      </c>
      <c r="L54" s="202">
        <v>2778</v>
      </c>
      <c r="M54" s="202">
        <v>2705</v>
      </c>
      <c r="N54" s="202">
        <v>2714</v>
      </c>
      <c r="O54" s="202">
        <v>2782</v>
      </c>
      <c r="P54" s="202">
        <v>2824</v>
      </c>
      <c r="Q54" s="202">
        <v>2892</v>
      </c>
      <c r="R54" s="202">
        <v>2983</v>
      </c>
      <c r="S54" s="202">
        <v>2996</v>
      </c>
      <c r="T54" s="202">
        <v>3180</v>
      </c>
      <c r="U54" s="202">
        <v>3246</v>
      </c>
      <c r="V54" s="202">
        <v>3405</v>
      </c>
      <c r="W54" s="202">
        <v>3325</v>
      </c>
      <c r="X54" s="202">
        <v>3332</v>
      </c>
      <c r="Y54" s="202">
        <v>3493</v>
      </c>
      <c r="Z54" s="158">
        <v>16077</v>
      </c>
    </row>
    <row r="55" spans="1:26" s="169" customFormat="1" ht="18" customHeight="1">
      <c r="A55" s="149">
        <v>16</v>
      </c>
      <c r="B55" s="233" t="s">
        <v>371</v>
      </c>
      <c r="C55" s="203">
        <v>26756</v>
      </c>
      <c r="D55" s="203">
        <v>27305</v>
      </c>
      <c r="E55" s="203">
        <v>26623</v>
      </c>
      <c r="F55" s="203">
        <v>26248</v>
      </c>
      <c r="G55" s="203">
        <v>25955</v>
      </c>
      <c r="H55" s="203">
        <v>27353</v>
      </c>
      <c r="I55" s="203">
        <v>28566</v>
      </c>
      <c r="J55" s="203">
        <v>30749</v>
      </c>
      <c r="K55" s="203">
        <v>32625</v>
      </c>
      <c r="L55" s="203">
        <v>33062</v>
      </c>
      <c r="M55" s="203">
        <v>32149</v>
      </c>
      <c r="N55" s="203">
        <v>34746</v>
      </c>
      <c r="O55" s="203">
        <v>35725</v>
      </c>
      <c r="P55" s="203">
        <v>37797</v>
      </c>
      <c r="Q55" s="203">
        <v>38289</v>
      </c>
      <c r="R55" s="203">
        <v>40141</v>
      </c>
      <c r="S55" s="203">
        <v>42338</v>
      </c>
      <c r="T55" s="203">
        <v>44461</v>
      </c>
      <c r="U55" s="203">
        <v>45785</v>
      </c>
      <c r="V55" s="203">
        <v>46097</v>
      </c>
      <c r="W55" s="203">
        <v>45426</v>
      </c>
      <c r="X55" s="203">
        <v>44216</v>
      </c>
      <c r="Y55" s="203">
        <v>46921</v>
      </c>
      <c r="Z55" s="153">
        <v>16</v>
      </c>
    </row>
    <row r="56" spans="1:26" s="147" customFormat="1" ht="7.5" customHeight="1">
      <c r="A56" s="198"/>
      <c r="B56" s="196"/>
    </row>
    <row r="57" spans="1:26" s="193" customFormat="1" ht="12.75" customHeight="1">
      <c r="A57" s="227" t="s">
        <v>435</v>
      </c>
      <c r="B57" s="171"/>
      <c r="C57" s="200"/>
      <c r="D57" s="200"/>
      <c r="E57" s="200"/>
      <c r="F57" s="200"/>
      <c r="G57" s="200"/>
      <c r="H57" s="200"/>
      <c r="I57" s="200"/>
      <c r="J57" s="200"/>
      <c r="K57" s="200"/>
      <c r="L57" s="200"/>
      <c r="M57" s="200"/>
      <c r="N57" s="200"/>
      <c r="O57" s="200"/>
      <c r="P57" s="200"/>
      <c r="Q57" s="200"/>
      <c r="R57" s="200"/>
      <c r="S57" s="200"/>
      <c r="T57" s="200"/>
      <c r="U57" s="200"/>
      <c r="V57" s="200"/>
      <c r="W57" s="173"/>
      <c r="Z57" s="246"/>
    </row>
  </sheetData>
  <mergeCells count="6">
    <mergeCell ref="A1:P1"/>
    <mergeCell ref="Q1:Z1"/>
    <mergeCell ref="A5:P5"/>
    <mergeCell ref="Q5:Z5"/>
    <mergeCell ref="A31:P31"/>
    <mergeCell ref="Q31:Z31"/>
  </mergeCells>
  <pageMargins left="0.59055118110236227" right="0.59055118110236227" top="0.59055118110236227" bottom="0.19685039370078741" header="0.31496062992125984" footer="0.27559055118110237"/>
  <pageSetup paperSize="9" firstPageNumber="50" fitToWidth="3" pageOrder="overThenDown" orientation="portrait" useFirstPageNumber="1" r:id="rId1"/>
  <headerFooter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zoomScaleSheetLayoutView="100" workbookViewId="0">
      <selection sqref="A1:P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0" width="7.25" style="145" customWidth="1" outlineLevel="1"/>
    <col min="11" max="12" width="7.25" style="145" customWidth="1"/>
    <col min="13" max="13" width="7.25" style="147" customWidth="1"/>
    <col min="14" max="17" width="7.25" style="145" customWidth="1"/>
    <col min="18" max="18" width="7.25" style="147" customWidth="1"/>
    <col min="19" max="25" width="7.25" style="145" customWidth="1"/>
    <col min="26" max="26" width="8.125" style="147" customWidth="1"/>
    <col min="27" max="16384" width="11.5" style="145"/>
  </cols>
  <sheetData>
    <row r="1" spans="1:36" s="75" customFormat="1" ht="14.25" customHeight="1">
      <c r="A1" s="317" t="s">
        <v>523</v>
      </c>
      <c r="B1" s="317"/>
      <c r="C1" s="317"/>
      <c r="D1" s="317"/>
      <c r="E1" s="317"/>
      <c r="F1" s="317"/>
      <c r="G1" s="317"/>
      <c r="H1" s="317"/>
      <c r="I1" s="317"/>
      <c r="J1" s="317"/>
      <c r="K1" s="317"/>
      <c r="L1" s="317"/>
      <c r="M1" s="317"/>
      <c r="N1" s="317"/>
      <c r="O1" s="317"/>
      <c r="P1" s="317"/>
      <c r="Q1" s="318" t="s">
        <v>434</v>
      </c>
      <c r="R1" s="318"/>
      <c r="S1" s="318"/>
      <c r="T1" s="318"/>
      <c r="U1" s="318"/>
      <c r="V1" s="318"/>
      <c r="W1" s="318"/>
      <c r="X1" s="318"/>
      <c r="Y1" s="318"/>
      <c r="Z1" s="318"/>
    </row>
    <row r="2" spans="1:36"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row>
    <row r="3" spans="1:36" ht="33.6" customHeight="1">
      <c r="A3" s="137" t="s">
        <v>460</v>
      </c>
      <c r="B3" s="138" t="s">
        <v>254</v>
      </c>
      <c r="C3" s="189" t="s">
        <v>351</v>
      </c>
      <c r="D3" s="190" t="s">
        <v>352</v>
      </c>
      <c r="E3" s="190" t="s">
        <v>353</v>
      </c>
      <c r="F3" s="190" t="s">
        <v>354</v>
      </c>
      <c r="G3" s="190" t="s">
        <v>355</v>
      </c>
      <c r="H3" s="190" t="s">
        <v>356</v>
      </c>
      <c r="I3" s="190" t="s">
        <v>357</v>
      </c>
      <c r="J3" s="190" t="s">
        <v>358</v>
      </c>
      <c r="K3" s="190" t="s">
        <v>359</v>
      </c>
      <c r="L3" s="190" t="s">
        <v>360</v>
      </c>
      <c r="M3" s="190" t="s">
        <v>361</v>
      </c>
      <c r="N3" s="190" t="s">
        <v>362</v>
      </c>
      <c r="O3" s="190" t="s">
        <v>363</v>
      </c>
      <c r="P3" s="191" t="s">
        <v>364</v>
      </c>
      <c r="Q3" s="192" t="s">
        <v>365</v>
      </c>
      <c r="R3" s="190" t="s">
        <v>366</v>
      </c>
      <c r="S3" s="190" t="s">
        <v>367</v>
      </c>
      <c r="T3" s="190" t="s">
        <v>368</v>
      </c>
      <c r="U3" s="190" t="s">
        <v>376</v>
      </c>
      <c r="V3" s="190" t="s">
        <v>385</v>
      </c>
      <c r="W3" s="191" t="s">
        <v>388</v>
      </c>
      <c r="X3" s="192" t="s">
        <v>389</v>
      </c>
      <c r="Y3" s="190" t="s">
        <v>395</v>
      </c>
      <c r="Z3" s="240" t="s">
        <v>460</v>
      </c>
    </row>
    <row r="4" spans="1:36" s="147" customFormat="1" ht="7.5" customHeight="1">
      <c r="A4" s="198"/>
      <c r="B4" s="196"/>
      <c r="Z4" s="198"/>
    </row>
    <row r="5" spans="1:36" s="198" customFormat="1" ht="16.350000000000001" customHeight="1">
      <c r="A5" s="319" t="s">
        <v>374</v>
      </c>
      <c r="B5" s="319"/>
      <c r="C5" s="319"/>
      <c r="D5" s="319"/>
      <c r="E5" s="319"/>
      <c r="F5" s="319"/>
      <c r="G5" s="319"/>
      <c r="H5" s="319" t="s">
        <v>374</v>
      </c>
      <c r="I5" s="319"/>
      <c r="J5" s="319"/>
      <c r="K5" s="319"/>
      <c r="L5" s="319"/>
      <c r="M5" s="319"/>
      <c r="N5" s="319"/>
      <c r="O5" s="319"/>
      <c r="P5" s="319"/>
      <c r="Q5" s="319" t="s">
        <v>374</v>
      </c>
      <c r="R5" s="319"/>
      <c r="S5" s="319"/>
      <c r="T5" s="319" t="s">
        <v>370</v>
      </c>
      <c r="U5" s="319"/>
      <c r="V5" s="319"/>
      <c r="W5" s="319"/>
      <c r="X5" s="319"/>
      <c r="Y5" s="319"/>
      <c r="Z5" s="319"/>
      <c r="AA5" s="186"/>
      <c r="AB5" s="186"/>
      <c r="AC5" s="186"/>
      <c r="AD5" s="186"/>
      <c r="AE5" s="186"/>
      <c r="AF5" s="186"/>
      <c r="AG5" s="186"/>
      <c r="AH5" s="186"/>
      <c r="AI5" s="186"/>
      <c r="AJ5" s="186"/>
    </row>
    <row r="6" spans="1:36" ht="11.1" customHeight="1">
      <c r="A6" s="154">
        <v>16051</v>
      </c>
      <c r="B6" s="232" t="s">
        <v>260</v>
      </c>
      <c r="C6" s="202">
        <v>1603</v>
      </c>
      <c r="D6" s="202">
        <v>1626</v>
      </c>
      <c r="E6" s="202">
        <v>1716</v>
      </c>
      <c r="F6" s="202">
        <v>1731</v>
      </c>
      <c r="G6" s="202">
        <v>1720</v>
      </c>
      <c r="H6" s="202">
        <v>1692</v>
      </c>
      <c r="I6" s="202">
        <v>1736</v>
      </c>
      <c r="J6" s="202">
        <v>1814</v>
      </c>
      <c r="K6" s="202">
        <v>1865</v>
      </c>
      <c r="L6" s="202">
        <v>2036</v>
      </c>
      <c r="M6" s="202">
        <v>2135</v>
      </c>
      <c r="N6" s="202">
        <v>2063</v>
      </c>
      <c r="O6" s="202">
        <v>2195</v>
      </c>
      <c r="P6" s="202">
        <v>2144</v>
      </c>
      <c r="Q6" s="202">
        <v>2170</v>
      </c>
      <c r="R6" s="202">
        <v>2080</v>
      </c>
      <c r="S6" s="202">
        <v>2086</v>
      </c>
      <c r="T6" s="202">
        <v>2133</v>
      </c>
      <c r="U6" s="202">
        <v>2248</v>
      </c>
      <c r="V6" s="202">
        <v>2606</v>
      </c>
      <c r="W6" s="202">
        <v>2608</v>
      </c>
      <c r="X6" s="202">
        <v>2605</v>
      </c>
      <c r="Y6" s="202">
        <v>2897</v>
      </c>
      <c r="Z6" s="158">
        <v>16051</v>
      </c>
    </row>
    <row r="7" spans="1:36" ht="11.1" customHeight="1">
      <c r="A7" s="154">
        <v>16052</v>
      </c>
      <c r="B7" s="232" t="s">
        <v>1</v>
      </c>
      <c r="C7" s="202">
        <v>1022</v>
      </c>
      <c r="D7" s="202">
        <v>1082</v>
      </c>
      <c r="E7" s="202">
        <v>1172</v>
      </c>
      <c r="F7" s="202">
        <v>1175</v>
      </c>
      <c r="G7" s="202">
        <v>1075</v>
      </c>
      <c r="H7" s="202">
        <v>1117</v>
      </c>
      <c r="I7" s="202">
        <v>1129</v>
      </c>
      <c r="J7" s="202">
        <v>1165</v>
      </c>
      <c r="K7" s="202">
        <v>1215</v>
      </c>
      <c r="L7" s="202">
        <v>1272</v>
      </c>
      <c r="M7" s="202">
        <v>1357</v>
      </c>
      <c r="N7" s="202">
        <v>1366</v>
      </c>
      <c r="O7" s="202">
        <v>1401</v>
      </c>
      <c r="P7" s="202">
        <v>1549</v>
      </c>
      <c r="Q7" s="202">
        <v>1543</v>
      </c>
      <c r="R7" s="202">
        <v>1428</v>
      </c>
      <c r="S7" s="202">
        <v>1468</v>
      </c>
      <c r="T7" s="202">
        <v>1530</v>
      </c>
      <c r="U7" s="202">
        <v>1517</v>
      </c>
      <c r="V7" s="202">
        <v>1519</v>
      </c>
      <c r="W7" s="202">
        <v>1394</v>
      </c>
      <c r="X7" s="202">
        <v>1268</v>
      </c>
      <c r="Y7" s="202">
        <v>1330</v>
      </c>
      <c r="Z7" s="158">
        <v>16052</v>
      </c>
    </row>
    <row r="8" spans="1:36" ht="11.1" customHeight="1">
      <c r="A8" s="154">
        <v>16053</v>
      </c>
      <c r="B8" s="232" t="s">
        <v>2</v>
      </c>
      <c r="C8" s="202">
        <v>740</v>
      </c>
      <c r="D8" s="202">
        <v>755</v>
      </c>
      <c r="E8" s="202">
        <v>866</v>
      </c>
      <c r="F8" s="202">
        <v>894</v>
      </c>
      <c r="G8" s="202">
        <v>894</v>
      </c>
      <c r="H8" s="202">
        <v>861</v>
      </c>
      <c r="I8" s="202">
        <v>864</v>
      </c>
      <c r="J8" s="202">
        <v>863</v>
      </c>
      <c r="K8" s="202">
        <v>908</v>
      </c>
      <c r="L8" s="202">
        <v>959</v>
      </c>
      <c r="M8" s="202">
        <v>931</v>
      </c>
      <c r="N8" s="202">
        <v>936</v>
      </c>
      <c r="O8" s="202">
        <v>939</v>
      </c>
      <c r="P8" s="202">
        <v>968</v>
      </c>
      <c r="Q8" s="202">
        <v>985</v>
      </c>
      <c r="R8" s="202">
        <v>1026</v>
      </c>
      <c r="S8" s="202">
        <v>996</v>
      </c>
      <c r="T8" s="202">
        <v>1133</v>
      </c>
      <c r="U8" s="202">
        <v>1171</v>
      </c>
      <c r="V8" s="202">
        <v>1226</v>
      </c>
      <c r="W8" s="202">
        <v>1213</v>
      </c>
      <c r="X8" s="202">
        <v>1155</v>
      </c>
      <c r="Y8" s="202">
        <v>1338</v>
      </c>
      <c r="Z8" s="158">
        <v>16053</v>
      </c>
    </row>
    <row r="9" spans="1:36" ht="11.1" customHeight="1">
      <c r="A9" s="154">
        <v>16054</v>
      </c>
      <c r="B9" s="232" t="s">
        <v>3</v>
      </c>
      <c r="C9" s="202">
        <v>401</v>
      </c>
      <c r="D9" s="202">
        <v>441</v>
      </c>
      <c r="E9" s="202">
        <v>499</v>
      </c>
      <c r="F9" s="202">
        <v>465</v>
      </c>
      <c r="G9" s="202">
        <v>428</v>
      </c>
      <c r="H9" s="202">
        <v>430</v>
      </c>
      <c r="I9" s="202">
        <v>375</v>
      </c>
      <c r="J9" s="202">
        <v>362</v>
      </c>
      <c r="K9" s="202">
        <v>405</v>
      </c>
      <c r="L9" s="202">
        <v>431</v>
      </c>
      <c r="M9" s="202">
        <v>413</v>
      </c>
      <c r="N9" s="202">
        <v>374</v>
      </c>
      <c r="O9" s="202">
        <v>408</v>
      </c>
      <c r="P9" s="202">
        <v>466</v>
      </c>
      <c r="Q9" s="202">
        <v>472</v>
      </c>
      <c r="R9" s="202">
        <v>467</v>
      </c>
      <c r="S9" s="202">
        <v>468</v>
      </c>
      <c r="T9" s="202">
        <v>448</v>
      </c>
      <c r="U9" s="202">
        <v>420</v>
      </c>
      <c r="V9" s="202">
        <v>422</v>
      </c>
      <c r="W9" s="202">
        <v>441</v>
      </c>
      <c r="X9" s="202">
        <v>383</v>
      </c>
      <c r="Y9" s="202">
        <v>394</v>
      </c>
      <c r="Z9" s="158">
        <v>16054</v>
      </c>
    </row>
    <row r="10" spans="1:36" ht="11.1" customHeight="1">
      <c r="A10" s="154">
        <v>16055</v>
      </c>
      <c r="B10" s="232" t="s">
        <v>4</v>
      </c>
      <c r="C10" s="202">
        <v>388</v>
      </c>
      <c r="D10" s="202">
        <v>462</v>
      </c>
      <c r="E10" s="202">
        <v>517</v>
      </c>
      <c r="F10" s="202">
        <v>522</v>
      </c>
      <c r="G10" s="202">
        <v>532</v>
      </c>
      <c r="H10" s="202">
        <v>499</v>
      </c>
      <c r="I10" s="202">
        <v>444</v>
      </c>
      <c r="J10" s="202">
        <v>469</v>
      </c>
      <c r="K10" s="202">
        <v>488</v>
      </c>
      <c r="L10" s="202">
        <v>536</v>
      </c>
      <c r="M10" s="202">
        <v>538</v>
      </c>
      <c r="N10" s="202">
        <v>543</v>
      </c>
      <c r="O10" s="202">
        <v>503</v>
      </c>
      <c r="P10" s="202">
        <v>498</v>
      </c>
      <c r="Q10" s="202">
        <v>512</v>
      </c>
      <c r="R10" s="202">
        <v>564</v>
      </c>
      <c r="S10" s="202">
        <v>613</v>
      </c>
      <c r="T10" s="202">
        <v>720</v>
      </c>
      <c r="U10" s="202">
        <v>759</v>
      </c>
      <c r="V10" s="202">
        <v>793</v>
      </c>
      <c r="W10" s="202">
        <v>797</v>
      </c>
      <c r="X10" s="202">
        <v>829</v>
      </c>
      <c r="Y10" s="202">
        <v>894</v>
      </c>
      <c r="Z10" s="158">
        <v>16055</v>
      </c>
    </row>
    <row r="11" spans="1:36" ht="11.1" customHeight="1">
      <c r="A11" s="154">
        <v>16056</v>
      </c>
      <c r="B11" s="232" t="s">
        <v>5</v>
      </c>
      <c r="C11" s="202">
        <v>396</v>
      </c>
      <c r="D11" s="202">
        <v>426</v>
      </c>
      <c r="E11" s="202">
        <v>509</v>
      </c>
      <c r="F11" s="202">
        <v>462</v>
      </c>
      <c r="G11" s="202">
        <v>437</v>
      </c>
      <c r="H11" s="202">
        <v>448</v>
      </c>
      <c r="I11" s="202">
        <v>425</v>
      </c>
      <c r="J11" s="202">
        <v>456</v>
      </c>
      <c r="K11" s="202">
        <v>480</v>
      </c>
      <c r="L11" s="202">
        <v>493</v>
      </c>
      <c r="M11" s="202">
        <v>521</v>
      </c>
      <c r="N11" s="202">
        <v>543</v>
      </c>
      <c r="O11" s="202">
        <v>528</v>
      </c>
      <c r="P11" s="202">
        <v>525</v>
      </c>
      <c r="Q11" s="202">
        <v>545</v>
      </c>
      <c r="R11" s="202">
        <v>532</v>
      </c>
      <c r="S11" s="202">
        <v>557</v>
      </c>
      <c r="T11" s="202">
        <v>596</v>
      </c>
      <c r="U11" s="202">
        <v>580</v>
      </c>
      <c r="V11" s="202">
        <v>568</v>
      </c>
      <c r="W11" s="202">
        <v>543</v>
      </c>
      <c r="X11" s="202">
        <v>534</v>
      </c>
      <c r="Y11" s="202">
        <v>553</v>
      </c>
      <c r="Z11" s="158">
        <v>16056</v>
      </c>
    </row>
    <row r="12" spans="1:36" ht="18" customHeight="1">
      <c r="A12" s="154">
        <v>16061</v>
      </c>
      <c r="B12" s="232" t="s">
        <v>6</v>
      </c>
      <c r="C12" s="202">
        <v>4167</v>
      </c>
      <c r="D12" s="202">
        <v>4298</v>
      </c>
      <c r="E12" s="202">
        <v>4535</v>
      </c>
      <c r="F12" s="202">
        <v>4811</v>
      </c>
      <c r="G12" s="202">
        <v>5035</v>
      </c>
      <c r="H12" s="202">
        <v>5041</v>
      </c>
      <c r="I12" s="202">
        <v>5174</v>
      </c>
      <c r="J12" s="202">
        <v>5233</v>
      </c>
      <c r="K12" s="202">
        <v>5248</v>
      </c>
      <c r="L12" s="202">
        <v>5409</v>
      </c>
      <c r="M12" s="202">
        <v>5394</v>
      </c>
      <c r="N12" s="202">
        <v>5414</v>
      </c>
      <c r="O12" s="202">
        <v>5422</v>
      </c>
      <c r="P12" s="202">
        <v>5395</v>
      </c>
      <c r="Q12" s="202">
        <v>5218</v>
      </c>
      <c r="R12" s="202">
        <v>5143</v>
      </c>
      <c r="S12" s="202">
        <v>5229</v>
      </c>
      <c r="T12" s="202">
        <v>5232</v>
      </c>
      <c r="U12" s="202">
        <v>5228</v>
      </c>
      <c r="V12" s="202">
        <v>5251</v>
      </c>
      <c r="W12" s="202">
        <v>5307</v>
      </c>
      <c r="X12" s="202">
        <v>5274</v>
      </c>
      <c r="Y12" s="202">
        <v>5303</v>
      </c>
      <c r="Z12" s="158">
        <v>16061</v>
      </c>
    </row>
    <row r="13" spans="1:36" ht="11.1" customHeight="1">
      <c r="A13" s="154">
        <v>16062</v>
      </c>
      <c r="B13" s="232" t="s">
        <v>7</v>
      </c>
      <c r="C13" s="202">
        <v>1241</v>
      </c>
      <c r="D13" s="202">
        <v>1387</v>
      </c>
      <c r="E13" s="202">
        <v>1580</v>
      </c>
      <c r="F13" s="202">
        <v>1640</v>
      </c>
      <c r="G13" s="202">
        <v>1697</v>
      </c>
      <c r="H13" s="202">
        <v>1776</v>
      </c>
      <c r="I13" s="202">
        <v>1679</v>
      </c>
      <c r="J13" s="202">
        <v>1713</v>
      </c>
      <c r="K13" s="202">
        <v>1783</v>
      </c>
      <c r="L13" s="202">
        <v>1872</v>
      </c>
      <c r="M13" s="202">
        <v>1944</v>
      </c>
      <c r="N13" s="202">
        <v>1981</v>
      </c>
      <c r="O13" s="202">
        <v>1981</v>
      </c>
      <c r="P13" s="202">
        <v>1912</v>
      </c>
      <c r="Q13" s="202">
        <v>1906</v>
      </c>
      <c r="R13" s="202">
        <v>1870</v>
      </c>
      <c r="S13" s="202">
        <v>1813</v>
      </c>
      <c r="T13" s="202">
        <v>1827</v>
      </c>
      <c r="U13" s="202">
        <v>1784</v>
      </c>
      <c r="V13" s="202">
        <v>1787</v>
      </c>
      <c r="W13" s="202">
        <v>1782</v>
      </c>
      <c r="X13" s="202">
        <v>1718</v>
      </c>
      <c r="Y13" s="202">
        <v>1803</v>
      </c>
      <c r="Z13" s="158">
        <v>16062</v>
      </c>
    </row>
    <row r="14" spans="1:36" ht="11.1" customHeight="1">
      <c r="A14" s="154">
        <v>16063</v>
      </c>
      <c r="B14" s="232" t="s">
        <v>8</v>
      </c>
      <c r="C14" s="202">
        <v>3346</v>
      </c>
      <c r="D14" s="202">
        <v>3630</v>
      </c>
      <c r="E14" s="202">
        <v>4048</v>
      </c>
      <c r="F14" s="202">
        <v>4129</v>
      </c>
      <c r="G14" s="202">
        <v>4181</v>
      </c>
      <c r="H14" s="202">
        <v>4080</v>
      </c>
      <c r="I14" s="202">
        <v>4060</v>
      </c>
      <c r="J14" s="202">
        <v>4128</v>
      </c>
      <c r="K14" s="202">
        <v>4186</v>
      </c>
      <c r="L14" s="202">
        <v>4264</v>
      </c>
      <c r="M14" s="202">
        <v>4301</v>
      </c>
      <c r="N14" s="202">
        <v>4475</v>
      </c>
      <c r="O14" s="202">
        <v>4614</v>
      </c>
      <c r="P14" s="202">
        <v>4499</v>
      </c>
      <c r="Q14" s="202">
        <v>4445</v>
      </c>
      <c r="R14" s="202">
        <v>4429</v>
      </c>
      <c r="S14" s="202">
        <v>4409</v>
      </c>
      <c r="T14" s="202">
        <v>4485</v>
      </c>
      <c r="U14" s="202">
        <v>4436</v>
      </c>
      <c r="V14" s="202">
        <v>4426</v>
      </c>
      <c r="W14" s="202">
        <v>3751</v>
      </c>
      <c r="X14" s="202">
        <v>4092</v>
      </c>
      <c r="Y14" s="202">
        <v>4124</v>
      </c>
      <c r="Z14" s="158">
        <v>16063</v>
      </c>
    </row>
    <row r="15" spans="1:36" ht="11.1" customHeight="1">
      <c r="A15" s="154">
        <v>16064</v>
      </c>
      <c r="B15" s="232" t="s">
        <v>9</v>
      </c>
      <c r="C15" s="202">
        <v>837</v>
      </c>
      <c r="D15" s="202">
        <v>989</v>
      </c>
      <c r="E15" s="202">
        <v>1077</v>
      </c>
      <c r="F15" s="202">
        <v>1155</v>
      </c>
      <c r="G15" s="202">
        <v>1164</v>
      </c>
      <c r="H15" s="202">
        <v>1162</v>
      </c>
      <c r="I15" s="202">
        <v>1149</v>
      </c>
      <c r="J15" s="202">
        <v>1107</v>
      </c>
      <c r="K15" s="202">
        <v>1092</v>
      </c>
      <c r="L15" s="202">
        <v>1168</v>
      </c>
      <c r="M15" s="202">
        <v>1164</v>
      </c>
      <c r="N15" s="202">
        <v>1140</v>
      </c>
      <c r="O15" s="202">
        <v>1098</v>
      </c>
      <c r="P15" s="202">
        <v>1081</v>
      </c>
      <c r="Q15" s="202">
        <v>985</v>
      </c>
      <c r="R15" s="202">
        <v>933</v>
      </c>
      <c r="S15" s="202">
        <v>1000</v>
      </c>
      <c r="T15" s="202">
        <v>998</v>
      </c>
      <c r="U15" s="202">
        <v>1007</v>
      </c>
      <c r="V15" s="202">
        <v>1037</v>
      </c>
      <c r="W15" s="202">
        <v>1040</v>
      </c>
      <c r="X15" s="202">
        <v>970</v>
      </c>
      <c r="Y15" s="202">
        <v>1022</v>
      </c>
      <c r="Z15" s="158">
        <v>16064</v>
      </c>
    </row>
    <row r="16" spans="1:36" ht="11.1" customHeight="1">
      <c r="A16" s="154">
        <v>16065</v>
      </c>
      <c r="B16" s="232" t="s">
        <v>10</v>
      </c>
      <c r="C16" s="202">
        <v>979</v>
      </c>
      <c r="D16" s="202">
        <v>1124</v>
      </c>
      <c r="E16" s="202">
        <v>1190</v>
      </c>
      <c r="F16" s="202">
        <v>1253</v>
      </c>
      <c r="G16" s="202">
        <v>1269</v>
      </c>
      <c r="H16" s="202">
        <v>1293</v>
      </c>
      <c r="I16" s="202">
        <v>1269</v>
      </c>
      <c r="J16" s="202">
        <v>1287</v>
      </c>
      <c r="K16" s="202">
        <v>1336</v>
      </c>
      <c r="L16" s="202">
        <v>1395</v>
      </c>
      <c r="M16" s="202">
        <v>1399</v>
      </c>
      <c r="N16" s="202">
        <v>1426</v>
      </c>
      <c r="O16" s="202">
        <v>1403</v>
      </c>
      <c r="P16" s="202">
        <v>1372</v>
      </c>
      <c r="Q16" s="202">
        <v>1386</v>
      </c>
      <c r="R16" s="202">
        <v>1403</v>
      </c>
      <c r="S16" s="202">
        <v>1316</v>
      </c>
      <c r="T16" s="202">
        <v>1420</v>
      </c>
      <c r="U16" s="202">
        <v>1373</v>
      </c>
      <c r="V16" s="202">
        <v>1388</v>
      </c>
      <c r="W16" s="202">
        <v>1381</v>
      </c>
      <c r="X16" s="202">
        <v>1453</v>
      </c>
      <c r="Y16" s="202">
        <v>1506</v>
      </c>
      <c r="Z16" s="158">
        <v>16065</v>
      </c>
    </row>
    <row r="17" spans="1:36" ht="11.1" customHeight="1">
      <c r="A17" s="154">
        <v>16066</v>
      </c>
      <c r="B17" s="232" t="s">
        <v>11</v>
      </c>
      <c r="C17" s="202">
        <v>2059</v>
      </c>
      <c r="D17" s="202">
        <v>2177</v>
      </c>
      <c r="E17" s="202">
        <v>2429</v>
      </c>
      <c r="F17" s="202">
        <v>2399</v>
      </c>
      <c r="G17" s="202">
        <v>2369</v>
      </c>
      <c r="H17" s="202">
        <v>2427</v>
      </c>
      <c r="I17" s="202">
        <v>2430</v>
      </c>
      <c r="J17" s="202">
        <v>2488</v>
      </c>
      <c r="K17" s="202">
        <v>2501</v>
      </c>
      <c r="L17" s="202">
        <v>2501</v>
      </c>
      <c r="M17" s="202">
        <v>2484</v>
      </c>
      <c r="N17" s="202">
        <v>2434</v>
      </c>
      <c r="O17" s="202">
        <v>2483</v>
      </c>
      <c r="P17" s="202">
        <v>2534</v>
      </c>
      <c r="Q17" s="202">
        <v>2489</v>
      </c>
      <c r="R17" s="202">
        <v>2485</v>
      </c>
      <c r="S17" s="202">
        <v>2532</v>
      </c>
      <c r="T17" s="202">
        <v>2469</v>
      </c>
      <c r="U17" s="202">
        <v>2483</v>
      </c>
      <c r="V17" s="202">
        <v>2511</v>
      </c>
      <c r="W17" s="202">
        <v>2778</v>
      </c>
      <c r="X17" s="202">
        <v>2745</v>
      </c>
      <c r="Y17" s="202">
        <v>2696</v>
      </c>
      <c r="Z17" s="158">
        <v>16066</v>
      </c>
    </row>
    <row r="18" spans="1:36" ht="18" customHeight="1">
      <c r="A18" s="154">
        <v>16067</v>
      </c>
      <c r="B18" s="232" t="s">
        <v>12</v>
      </c>
      <c r="C18" s="202">
        <v>835</v>
      </c>
      <c r="D18" s="202">
        <v>963</v>
      </c>
      <c r="E18" s="202">
        <v>996</v>
      </c>
      <c r="F18" s="202">
        <v>1074</v>
      </c>
      <c r="G18" s="202">
        <v>1084</v>
      </c>
      <c r="H18" s="202">
        <v>999</v>
      </c>
      <c r="I18" s="202">
        <v>1023</v>
      </c>
      <c r="J18" s="202">
        <v>996</v>
      </c>
      <c r="K18" s="202">
        <v>1006</v>
      </c>
      <c r="L18" s="202">
        <v>1070</v>
      </c>
      <c r="M18" s="202">
        <v>1081</v>
      </c>
      <c r="N18" s="202">
        <v>1056</v>
      </c>
      <c r="O18" s="202">
        <v>1242</v>
      </c>
      <c r="P18" s="202">
        <v>1285</v>
      </c>
      <c r="Q18" s="202">
        <v>1178</v>
      </c>
      <c r="R18" s="202">
        <v>1136</v>
      </c>
      <c r="S18" s="202">
        <v>1154</v>
      </c>
      <c r="T18" s="202">
        <v>1194</v>
      </c>
      <c r="U18" s="202">
        <v>1157</v>
      </c>
      <c r="V18" s="202">
        <v>975</v>
      </c>
      <c r="W18" s="202">
        <v>1021</v>
      </c>
      <c r="X18" s="202">
        <v>1023</v>
      </c>
      <c r="Y18" s="202">
        <v>1144</v>
      </c>
      <c r="Z18" s="158">
        <v>16067</v>
      </c>
    </row>
    <row r="19" spans="1:36" ht="11.1" customHeight="1">
      <c r="A19" s="154">
        <v>16068</v>
      </c>
      <c r="B19" s="232" t="s">
        <v>13</v>
      </c>
      <c r="C19" s="202">
        <v>438</v>
      </c>
      <c r="D19" s="202">
        <v>543</v>
      </c>
      <c r="E19" s="202">
        <v>562</v>
      </c>
      <c r="F19" s="202">
        <v>588</v>
      </c>
      <c r="G19" s="202">
        <v>554</v>
      </c>
      <c r="H19" s="202">
        <v>535</v>
      </c>
      <c r="I19" s="202">
        <v>553</v>
      </c>
      <c r="J19" s="202">
        <v>542</v>
      </c>
      <c r="K19" s="202">
        <v>537</v>
      </c>
      <c r="L19" s="202">
        <v>574</v>
      </c>
      <c r="M19" s="202">
        <v>606</v>
      </c>
      <c r="N19" s="202">
        <v>624</v>
      </c>
      <c r="O19" s="202">
        <v>623</v>
      </c>
      <c r="P19" s="202">
        <v>581</v>
      </c>
      <c r="Q19" s="202">
        <v>550</v>
      </c>
      <c r="R19" s="202">
        <v>554</v>
      </c>
      <c r="S19" s="202">
        <v>557</v>
      </c>
      <c r="T19" s="202">
        <v>569</v>
      </c>
      <c r="U19" s="202">
        <v>577</v>
      </c>
      <c r="V19" s="202">
        <v>637</v>
      </c>
      <c r="W19" s="202">
        <v>683</v>
      </c>
      <c r="X19" s="202">
        <v>606</v>
      </c>
      <c r="Y19" s="202">
        <v>596</v>
      </c>
      <c r="Z19" s="158">
        <v>16068</v>
      </c>
    </row>
    <row r="20" spans="1:36" ht="11.1" customHeight="1">
      <c r="A20" s="154">
        <v>16069</v>
      </c>
      <c r="B20" s="232" t="s">
        <v>14</v>
      </c>
      <c r="C20" s="202">
        <v>2375</v>
      </c>
      <c r="D20" s="202">
        <v>2564</v>
      </c>
      <c r="E20" s="202">
        <v>2810</v>
      </c>
      <c r="F20" s="202">
        <v>2936</v>
      </c>
      <c r="G20" s="202">
        <v>2939</v>
      </c>
      <c r="H20" s="202">
        <v>2885</v>
      </c>
      <c r="I20" s="202">
        <v>2915</v>
      </c>
      <c r="J20" s="202">
        <v>2968</v>
      </c>
      <c r="K20" s="202">
        <v>3004</v>
      </c>
      <c r="L20" s="202">
        <v>3139</v>
      </c>
      <c r="M20" s="202">
        <v>3078</v>
      </c>
      <c r="N20" s="202">
        <v>3055</v>
      </c>
      <c r="O20" s="202">
        <v>3099</v>
      </c>
      <c r="P20" s="202">
        <v>3112</v>
      </c>
      <c r="Q20" s="202">
        <v>3140</v>
      </c>
      <c r="R20" s="202">
        <v>3165</v>
      </c>
      <c r="S20" s="202">
        <v>3110</v>
      </c>
      <c r="T20" s="202">
        <v>3073</v>
      </c>
      <c r="U20" s="202">
        <v>3083</v>
      </c>
      <c r="V20" s="202">
        <v>3074</v>
      </c>
      <c r="W20" s="202">
        <v>3172</v>
      </c>
      <c r="X20" s="202">
        <v>3163</v>
      </c>
      <c r="Y20" s="202">
        <v>3139</v>
      </c>
      <c r="Z20" s="158">
        <v>16069</v>
      </c>
    </row>
    <row r="21" spans="1:36" ht="11.1" customHeight="1">
      <c r="A21" s="154">
        <v>16070</v>
      </c>
      <c r="B21" s="232" t="s">
        <v>15</v>
      </c>
      <c r="C21" s="202">
        <v>799</v>
      </c>
      <c r="D21" s="202">
        <v>800</v>
      </c>
      <c r="E21" s="202">
        <v>929</v>
      </c>
      <c r="F21" s="202">
        <v>914</v>
      </c>
      <c r="G21" s="202">
        <v>816</v>
      </c>
      <c r="H21" s="202">
        <v>831</v>
      </c>
      <c r="I21" s="202">
        <v>802</v>
      </c>
      <c r="J21" s="202">
        <v>848</v>
      </c>
      <c r="K21" s="202">
        <v>872</v>
      </c>
      <c r="L21" s="202">
        <v>901</v>
      </c>
      <c r="M21" s="202">
        <v>915</v>
      </c>
      <c r="N21" s="202">
        <v>855</v>
      </c>
      <c r="O21" s="202">
        <v>853</v>
      </c>
      <c r="P21" s="202">
        <v>808</v>
      </c>
      <c r="Q21" s="202">
        <v>794</v>
      </c>
      <c r="R21" s="202">
        <v>770</v>
      </c>
      <c r="S21" s="202">
        <v>810</v>
      </c>
      <c r="T21" s="202">
        <v>832</v>
      </c>
      <c r="U21" s="202">
        <v>862</v>
      </c>
      <c r="V21" s="202">
        <v>913</v>
      </c>
      <c r="W21" s="202">
        <v>986</v>
      </c>
      <c r="X21" s="202">
        <v>929</v>
      </c>
      <c r="Y21" s="202">
        <v>961</v>
      </c>
      <c r="Z21" s="158">
        <v>16070</v>
      </c>
    </row>
    <row r="22" spans="1:36" ht="11.1" customHeight="1">
      <c r="A22" s="154">
        <v>16071</v>
      </c>
      <c r="B22" s="232" t="s">
        <v>16</v>
      </c>
      <c r="C22" s="202">
        <v>586</v>
      </c>
      <c r="D22" s="202">
        <v>653</v>
      </c>
      <c r="E22" s="202">
        <v>773</v>
      </c>
      <c r="F22" s="202">
        <v>760</v>
      </c>
      <c r="G22" s="202">
        <v>727</v>
      </c>
      <c r="H22" s="202">
        <v>760</v>
      </c>
      <c r="I22" s="202">
        <v>740</v>
      </c>
      <c r="J22" s="202">
        <v>762</v>
      </c>
      <c r="K22" s="202">
        <v>758</v>
      </c>
      <c r="L22" s="202">
        <v>790</v>
      </c>
      <c r="M22" s="202">
        <v>818</v>
      </c>
      <c r="N22" s="202">
        <v>809</v>
      </c>
      <c r="O22" s="202">
        <v>787</v>
      </c>
      <c r="P22" s="202">
        <v>827</v>
      </c>
      <c r="Q22" s="202">
        <v>854</v>
      </c>
      <c r="R22" s="202">
        <v>825</v>
      </c>
      <c r="S22" s="202">
        <v>807</v>
      </c>
      <c r="T22" s="202">
        <v>835</v>
      </c>
      <c r="U22" s="202">
        <v>817</v>
      </c>
      <c r="V22" s="202">
        <v>876</v>
      </c>
      <c r="W22" s="202">
        <v>823</v>
      </c>
      <c r="X22" s="202">
        <v>799</v>
      </c>
      <c r="Y22" s="202">
        <v>857</v>
      </c>
      <c r="Z22" s="158">
        <v>16071</v>
      </c>
    </row>
    <row r="23" spans="1:36" ht="11.1" customHeight="1">
      <c r="A23" s="154">
        <v>16072</v>
      </c>
      <c r="B23" s="232" t="s">
        <v>17</v>
      </c>
      <c r="C23" s="202">
        <v>3287</v>
      </c>
      <c r="D23" s="202">
        <v>3455</v>
      </c>
      <c r="E23" s="202">
        <v>3518</v>
      </c>
      <c r="F23" s="202">
        <v>3448</v>
      </c>
      <c r="G23" s="202">
        <v>3425</v>
      </c>
      <c r="H23" s="202">
        <v>3270</v>
      </c>
      <c r="I23" s="202">
        <v>3166</v>
      </c>
      <c r="J23" s="202">
        <v>3161</v>
      </c>
      <c r="K23" s="202">
        <v>3198</v>
      </c>
      <c r="L23" s="202">
        <v>3254</v>
      </c>
      <c r="M23" s="202">
        <v>3113</v>
      </c>
      <c r="N23" s="202">
        <v>3089</v>
      </c>
      <c r="O23" s="202">
        <v>3091</v>
      </c>
      <c r="P23" s="202">
        <v>3053</v>
      </c>
      <c r="Q23" s="202">
        <v>2983</v>
      </c>
      <c r="R23" s="202">
        <v>2989</v>
      </c>
      <c r="S23" s="202">
        <v>3028</v>
      </c>
      <c r="T23" s="202">
        <v>3001</v>
      </c>
      <c r="U23" s="202">
        <v>3043</v>
      </c>
      <c r="V23" s="202">
        <v>3046</v>
      </c>
      <c r="W23" s="202">
        <v>3121</v>
      </c>
      <c r="X23" s="202">
        <v>3016</v>
      </c>
      <c r="Y23" s="202">
        <v>3055</v>
      </c>
      <c r="Z23" s="158">
        <v>16072</v>
      </c>
    </row>
    <row r="24" spans="1:36" ht="18" customHeight="1">
      <c r="A24" s="154">
        <v>16073</v>
      </c>
      <c r="B24" s="232" t="s">
        <v>18</v>
      </c>
      <c r="C24" s="202">
        <v>1200</v>
      </c>
      <c r="D24" s="202">
        <v>1244</v>
      </c>
      <c r="E24" s="202">
        <v>1420</v>
      </c>
      <c r="F24" s="202">
        <v>1392</v>
      </c>
      <c r="G24" s="202">
        <v>1420</v>
      </c>
      <c r="H24" s="202">
        <v>1301</v>
      </c>
      <c r="I24" s="202">
        <v>1214</v>
      </c>
      <c r="J24" s="202">
        <v>1222</v>
      </c>
      <c r="K24" s="202">
        <v>1195</v>
      </c>
      <c r="L24" s="202">
        <v>1210</v>
      </c>
      <c r="M24" s="202">
        <v>1211</v>
      </c>
      <c r="N24" s="202">
        <v>1173</v>
      </c>
      <c r="O24" s="202">
        <v>1158</v>
      </c>
      <c r="P24" s="202">
        <v>1184</v>
      </c>
      <c r="Q24" s="202">
        <v>1143</v>
      </c>
      <c r="R24" s="202">
        <v>1111</v>
      </c>
      <c r="S24" s="202">
        <v>1122</v>
      </c>
      <c r="T24" s="202">
        <v>1134</v>
      </c>
      <c r="U24" s="202">
        <v>1136</v>
      </c>
      <c r="V24" s="202">
        <v>1136</v>
      </c>
      <c r="W24" s="202">
        <v>1030</v>
      </c>
      <c r="X24" s="202">
        <v>1047</v>
      </c>
      <c r="Y24" s="202">
        <v>1037</v>
      </c>
      <c r="Z24" s="158">
        <v>16073</v>
      </c>
    </row>
    <row r="25" spans="1:36" ht="11.1" customHeight="1">
      <c r="A25" s="154">
        <v>16074</v>
      </c>
      <c r="B25" s="232" t="s">
        <v>19</v>
      </c>
      <c r="C25" s="202">
        <v>744</v>
      </c>
      <c r="D25" s="202">
        <v>1163</v>
      </c>
      <c r="E25" s="202">
        <v>1102</v>
      </c>
      <c r="F25" s="202">
        <v>996</v>
      </c>
      <c r="G25" s="202">
        <v>954</v>
      </c>
      <c r="H25" s="202">
        <v>954</v>
      </c>
      <c r="I25" s="202">
        <v>878</v>
      </c>
      <c r="J25" s="202">
        <v>866</v>
      </c>
      <c r="K25" s="202">
        <v>926</v>
      </c>
      <c r="L25" s="202">
        <v>956</v>
      </c>
      <c r="M25" s="202">
        <v>943</v>
      </c>
      <c r="N25" s="202">
        <v>875</v>
      </c>
      <c r="O25" s="202">
        <v>916</v>
      </c>
      <c r="P25" s="202">
        <v>890</v>
      </c>
      <c r="Q25" s="202">
        <v>906</v>
      </c>
      <c r="R25" s="202">
        <v>888</v>
      </c>
      <c r="S25" s="202">
        <v>979</v>
      </c>
      <c r="T25" s="202">
        <v>939</v>
      </c>
      <c r="U25" s="202">
        <v>907</v>
      </c>
      <c r="V25" s="202">
        <v>943</v>
      </c>
      <c r="W25" s="202">
        <v>947</v>
      </c>
      <c r="X25" s="202">
        <v>927</v>
      </c>
      <c r="Y25" s="202">
        <v>945</v>
      </c>
      <c r="Z25" s="158">
        <v>16074</v>
      </c>
    </row>
    <row r="26" spans="1:36" ht="11.1" customHeight="1">
      <c r="A26" s="154">
        <v>16075</v>
      </c>
      <c r="B26" s="232" t="s">
        <v>20</v>
      </c>
      <c r="C26" s="202">
        <v>1989</v>
      </c>
      <c r="D26" s="202">
        <v>2091</v>
      </c>
      <c r="E26" s="202">
        <v>2271</v>
      </c>
      <c r="F26" s="202">
        <v>2291</v>
      </c>
      <c r="G26" s="202">
        <v>2234</v>
      </c>
      <c r="H26" s="202">
        <v>2213</v>
      </c>
      <c r="I26" s="202">
        <v>2172</v>
      </c>
      <c r="J26" s="202">
        <v>2162</v>
      </c>
      <c r="K26" s="202">
        <v>2145</v>
      </c>
      <c r="L26" s="202">
        <v>2145</v>
      </c>
      <c r="M26" s="202">
        <v>2112</v>
      </c>
      <c r="N26" s="202">
        <v>2041</v>
      </c>
      <c r="O26" s="202">
        <v>2016</v>
      </c>
      <c r="P26" s="202">
        <v>1990</v>
      </c>
      <c r="Q26" s="202">
        <v>1985</v>
      </c>
      <c r="R26" s="202">
        <v>1993</v>
      </c>
      <c r="S26" s="202">
        <v>1973</v>
      </c>
      <c r="T26" s="202">
        <v>1994</v>
      </c>
      <c r="U26" s="202">
        <v>1983</v>
      </c>
      <c r="V26" s="202">
        <v>2010</v>
      </c>
      <c r="W26" s="202">
        <v>2002</v>
      </c>
      <c r="X26" s="202">
        <v>1949</v>
      </c>
      <c r="Y26" s="202">
        <v>2028</v>
      </c>
      <c r="Z26" s="158">
        <v>16075</v>
      </c>
    </row>
    <row r="27" spans="1:36" ht="11.1" customHeight="1">
      <c r="A27" s="154">
        <v>16076</v>
      </c>
      <c r="B27" s="232" t="s">
        <v>21</v>
      </c>
      <c r="C27" s="202">
        <v>1737</v>
      </c>
      <c r="D27" s="202">
        <v>1893</v>
      </c>
      <c r="E27" s="202">
        <v>2052</v>
      </c>
      <c r="F27" s="202">
        <v>2183</v>
      </c>
      <c r="G27" s="202">
        <v>2199</v>
      </c>
      <c r="H27" s="202">
        <v>2152</v>
      </c>
      <c r="I27" s="202">
        <v>2057</v>
      </c>
      <c r="J27" s="202">
        <v>2125</v>
      </c>
      <c r="K27" s="202">
        <v>2286</v>
      </c>
      <c r="L27" s="202">
        <v>2370</v>
      </c>
      <c r="M27" s="202">
        <v>2425</v>
      </c>
      <c r="N27" s="202">
        <v>2428</v>
      </c>
      <c r="O27" s="202">
        <v>2483</v>
      </c>
      <c r="P27" s="202">
        <v>2493</v>
      </c>
      <c r="Q27" s="202">
        <v>2497</v>
      </c>
      <c r="R27" s="202">
        <v>2493</v>
      </c>
      <c r="S27" s="202">
        <v>2504</v>
      </c>
      <c r="T27" s="202">
        <v>2542</v>
      </c>
      <c r="U27" s="202">
        <v>2442</v>
      </c>
      <c r="V27" s="202">
        <v>2479</v>
      </c>
      <c r="W27" s="202">
        <v>2436</v>
      </c>
      <c r="X27" s="202">
        <v>2393</v>
      </c>
      <c r="Y27" s="202">
        <v>2446</v>
      </c>
      <c r="Z27" s="158">
        <v>16076</v>
      </c>
    </row>
    <row r="28" spans="1:36" ht="11.1" customHeight="1">
      <c r="A28" s="154">
        <v>16077</v>
      </c>
      <c r="B28" s="232" t="s">
        <v>22</v>
      </c>
      <c r="C28" s="202">
        <v>2535</v>
      </c>
      <c r="D28" s="202">
        <v>2708</v>
      </c>
      <c r="E28" s="202">
        <v>2832</v>
      </c>
      <c r="F28" s="202">
        <v>2877</v>
      </c>
      <c r="G28" s="202">
        <v>2878</v>
      </c>
      <c r="H28" s="202">
        <v>2856</v>
      </c>
      <c r="I28" s="202">
        <v>2826</v>
      </c>
      <c r="J28" s="202">
        <v>2913</v>
      </c>
      <c r="K28" s="202">
        <v>3055</v>
      </c>
      <c r="L28" s="202">
        <v>3203</v>
      </c>
      <c r="M28" s="202">
        <v>3206</v>
      </c>
      <c r="N28" s="202">
        <v>3307</v>
      </c>
      <c r="O28" s="202">
        <v>3337</v>
      </c>
      <c r="P28" s="202">
        <v>3386</v>
      </c>
      <c r="Q28" s="202">
        <v>3329</v>
      </c>
      <c r="R28" s="202">
        <v>3285</v>
      </c>
      <c r="S28" s="202">
        <v>3363</v>
      </c>
      <c r="T28" s="202">
        <v>3452</v>
      </c>
      <c r="U28" s="202">
        <v>3558</v>
      </c>
      <c r="V28" s="202">
        <v>3559</v>
      </c>
      <c r="W28" s="202">
        <v>3543</v>
      </c>
      <c r="X28" s="202">
        <v>3550</v>
      </c>
      <c r="Y28" s="202">
        <v>3617</v>
      </c>
      <c r="Z28" s="158">
        <v>16077</v>
      </c>
    </row>
    <row r="29" spans="1:36" s="169" customFormat="1" ht="18" customHeight="1">
      <c r="A29" s="149">
        <v>16</v>
      </c>
      <c r="B29" s="233" t="s">
        <v>257</v>
      </c>
      <c r="C29" s="203">
        <v>33704</v>
      </c>
      <c r="D29" s="203">
        <v>36474</v>
      </c>
      <c r="E29" s="203">
        <v>39403</v>
      </c>
      <c r="F29" s="203">
        <v>40095</v>
      </c>
      <c r="G29" s="203">
        <v>40031</v>
      </c>
      <c r="H29" s="203">
        <v>39582</v>
      </c>
      <c r="I29" s="203">
        <v>39080</v>
      </c>
      <c r="J29" s="203">
        <v>39650</v>
      </c>
      <c r="K29" s="203">
        <v>40489</v>
      </c>
      <c r="L29" s="203">
        <v>41948</v>
      </c>
      <c r="M29" s="203">
        <v>42089</v>
      </c>
      <c r="N29" s="203">
        <v>42007</v>
      </c>
      <c r="O29" s="203">
        <v>42580</v>
      </c>
      <c r="P29" s="203">
        <v>42552</v>
      </c>
      <c r="Q29" s="203">
        <v>42015</v>
      </c>
      <c r="R29" s="203">
        <v>41569</v>
      </c>
      <c r="S29" s="203">
        <v>41894</v>
      </c>
      <c r="T29" s="203">
        <v>42556</v>
      </c>
      <c r="U29" s="203">
        <v>42571</v>
      </c>
      <c r="V29" s="203">
        <v>43182</v>
      </c>
      <c r="W29" s="203">
        <v>42799</v>
      </c>
      <c r="X29" s="203">
        <v>42428</v>
      </c>
      <c r="Y29" s="203">
        <v>43685</v>
      </c>
      <c r="Z29" s="153">
        <v>16</v>
      </c>
    </row>
    <row r="30" spans="1:36" s="147" customFormat="1" ht="7.5" customHeight="1">
      <c r="A30" s="198"/>
      <c r="B30" s="196"/>
      <c r="Z30" s="148"/>
    </row>
    <row r="31" spans="1:36" s="241" customFormat="1" ht="21" customHeight="1">
      <c r="A31" s="319" t="s">
        <v>524</v>
      </c>
      <c r="B31" s="319"/>
      <c r="C31" s="319"/>
      <c r="D31" s="319"/>
      <c r="E31" s="319"/>
      <c r="F31" s="319"/>
      <c r="G31" s="319"/>
      <c r="H31" s="319" t="s">
        <v>375</v>
      </c>
      <c r="I31" s="319"/>
      <c r="J31" s="319"/>
      <c r="K31" s="319"/>
      <c r="L31" s="319"/>
      <c r="M31" s="319"/>
      <c r="N31" s="319"/>
      <c r="O31" s="319"/>
      <c r="P31" s="319"/>
      <c r="Q31" s="319" t="s">
        <v>524</v>
      </c>
      <c r="R31" s="319"/>
      <c r="S31" s="319"/>
      <c r="T31" s="319"/>
      <c r="U31" s="319"/>
      <c r="V31" s="319"/>
      <c r="W31" s="319"/>
      <c r="X31" s="319"/>
      <c r="Y31" s="319"/>
      <c r="Z31" s="319"/>
      <c r="AA31" s="172"/>
      <c r="AB31" s="172"/>
      <c r="AC31" s="172"/>
      <c r="AD31" s="172"/>
      <c r="AE31" s="172"/>
      <c r="AF31" s="172"/>
      <c r="AG31" s="172"/>
      <c r="AH31" s="172"/>
      <c r="AI31" s="172"/>
      <c r="AJ31" s="172"/>
    </row>
    <row r="32" spans="1:36" ht="11.1" customHeight="1">
      <c r="A32" s="154">
        <v>16051</v>
      </c>
      <c r="B32" s="232" t="s">
        <v>260</v>
      </c>
      <c r="C32" s="202">
        <v>1750</v>
      </c>
      <c r="D32" s="202">
        <v>1929</v>
      </c>
      <c r="E32" s="202">
        <v>1861</v>
      </c>
      <c r="F32" s="202">
        <v>2031</v>
      </c>
      <c r="G32" s="202">
        <v>1994</v>
      </c>
      <c r="H32" s="202">
        <v>2338</v>
      </c>
      <c r="I32" s="202">
        <v>2358</v>
      </c>
      <c r="J32" s="202">
        <v>2322</v>
      </c>
      <c r="K32" s="202">
        <v>2274</v>
      </c>
      <c r="L32" s="202">
        <v>2021</v>
      </c>
      <c r="M32" s="202">
        <v>1899</v>
      </c>
      <c r="N32" s="202">
        <v>1952</v>
      </c>
      <c r="O32" s="202">
        <v>2095</v>
      </c>
      <c r="P32" s="202">
        <v>2029</v>
      </c>
      <c r="Q32" s="202">
        <v>2144</v>
      </c>
      <c r="R32" s="202">
        <v>2247</v>
      </c>
      <c r="S32" s="202">
        <v>2512</v>
      </c>
      <c r="T32" s="202">
        <v>2757</v>
      </c>
      <c r="U32" s="202">
        <v>2932</v>
      </c>
      <c r="V32" s="202">
        <v>2625</v>
      </c>
      <c r="W32" s="202">
        <v>2525</v>
      </c>
      <c r="X32" s="202">
        <v>2475</v>
      </c>
      <c r="Y32" s="202">
        <v>2940</v>
      </c>
      <c r="Z32" s="158">
        <v>16051</v>
      </c>
    </row>
    <row r="33" spans="1:26" ht="11.1" customHeight="1">
      <c r="A33" s="154">
        <v>16052</v>
      </c>
      <c r="B33" s="232" t="s">
        <v>1</v>
      </c>
      <c r="C33" s="202">
        <v>938</v>
      </c>
      <c r="D33" s="202">
        <v>966</v>
      </c>
      <c r="E33" s="202">
        <v>943</v>
      </c>
      <c r="F33" s="202">
        <v>1029</v>
      </c>
      <c r="G33" s="202">
        <v>995</v>
      </c>
      <c r="H33" s="202">
        <v>1059</v>
      </c>
      <c r="I33" s="202">
        <v>1015</v>
      </c>
      <c r="J33" s="202">
        <v>1025</v>
      </c>
      <c r="K33" s="202">
        <v>1039</v>
      </c>
      <c r="L33" s="202">
        <v>1088</v>
      </c>
      <c r="M33" s="202">
        <v>1250</v>
      </c>
      <c r="N33" s="202">
        <v>1466</v>
      </c>
      <c r="O33" s="202">
        <v>1579</v>
      </c>
      <c r="P33" s="202">
        <v>1623</v>
      </c>
      <c r="Q33" s="202">
        <v>1681</v>
      </c>
      <c r="R33" s="202">
        <v>1752</v>
      </c>
      <c r="S33" s="202">
        <v>1831</v>
      </c>
      <c r="T33" s="202">
        <v>1747</v>
      </c>
      <c r="U33" s="202">
        <v>1751</v>
      </c>
      <c r="V33" s="202">
        <v>1713</v>
      </c>
      <c r="W33" s="202">
        <v>1681</v>
      </c>
      <c r="X33" s="202">
        <v>1682</v>
      </c>
      <c r="Y33" s="202">
        <v>1905</v>
      </c>
      <c r="Z33" s="158">
        <v>16052</v>
      </c>
    </row>
    <row r="34" spans="1:26" ht="11.1" customHeight="1">
      <c r="A34" s="154">
        <v>16053</v>
      </c>
      <c r="B34" s="232" t="s">
        <v>2</v>
      </c>
      <c r="C34" s="202">
        <v>978</v>
      </c>
      <c r="D34" s="202">
        <v>979</v>
      </c>
      <c r="E34" s="202">
        <v>1033</v>
      </c>
      <c r="F34" s="202">
        <v>962</v>
      </c>
      <c r="G34" s="202">
        <v>894</v>
      </c>
      <c r="H34" s="202">
        <v>939</v>
      </c>
      <c r="I34" s="202">
        <v>928</v>
      </c>
      <c r="J34" s="202">
        <v>967</v>
      </c>
      <c r="K34" s="202">
        <v>950</v>
      </c>
      <c r="L34" s="202">
        <v>984</v>
      </c>
      <c r="M34" s="202">
        <v>1074</v>
      </c>
      <c r="N34" s="202">
        <v>1225</v>
      </c>
      <c r="O34" s="202">
        <v>1453</v>
      </c>
      <c r="P34" s="202">
        <v>1527</v>
      </c>
      <c r="Q34" s="202">
        <v>1506</v>
      </c>
      <c r="R34" s="202">
        <v>1690</v>
      </c>
      <c r="S34" s="202">
        <v>1749</v>
      </c>
      <c r="T34" s="202">
        <v>1909</v>
      </c>
      <c r="U34" s="202">
        <v>2004</v>
      </c>
      <c r="V34" s="202">
        <v>2043</v>
      </c>
      <c r="W34" s="202">
        <v>1978</v>
      </c>
      <c r="X34" s="202">
        <v>2011</v>
      </c>
      <c r="Y34" s="202">
        <v>2114</v>
      </c>
      <c r="Z34" s="158">
        <v>16053</v>
      </c>
    </row>
    <row r="35" spans="1:26" ht="11.1" customHeight="1">
      <c r="A35" s="154">
        <v>16054</v>
      </c>
      <c r="B35" s="232" t="s">
        <v>3</v>
      </c>
      <c r="C35" s="202">
        <v>161</v>
      </c>
      <c r="D35" s="202">
        <v>114</v>
      </c>
      <c r="E35" s="202">
        <v>130</v>
      </c>
      <c r="F35" s="202">
        <v>103</v>
      </c>
      <c r="G35" s="202">
        <v>109</v>
      </c>
      <c r="H35" s="202">
        <v>110</v>
      </c>
      <c r="I35" s="202">
        <v>112</v>
      </c>
      <c r="J35" s="202">
        <v>145</v>
      </c>
      <c r="K35" s="202">
        <v>161</v>
      </c>
      <c r="L35" s="202">
        <v>134</v>
      </c>
      <c r="M35" s="202">
        <v>115</v>
      </c>
      <c r="N35" s="202">
        <v>161</v>
      </c>
      <c r="O35" s="202">
        <v>192</v>
      </c>
      <c r="P35" s="202">
        <v>209</v>
      </c>
      <c r="Q35" s="202">
        <v>214</v>
      </c>
      <c r="R35" s="202">
        <v>183</v>
      </c>
      <c r="S35" s="202">
        <v>235</v>
      </c>
      <c r="T35" s="202">
        <v>233</v>
      </c>
      <c r="U35" s="202">
        <v>237</v>
      </c>
      <c r="V35" s="202">
        <v>238</v>
      </c>
      <c r="W35" s="202">
        <v>226</v>
      </c>
      <c r="X35" s="202">
        <v>218</v>
      </c>
      <c r="Y35" s="202">
        <v>197</v>
      </c>
      <c r="Z35" s="158">
        <v>16054</v>
      </c>
    </row>
    <row r="36" spans="1:26" ht="11.1" customHeight="1">
      <c r="A36" s="154">
        <v>16055</v>
      </c>
      <c r="B36" s="232" t="s">
        <v>4</v>
      </c>
      <c r="C36" s="202">
        <v>295</v>
      </c>
      <c r="D36" s="202">
        <v>235</v>
      </c>
      <c r="E36" s="202">
        <v>249</v>
      </c>
      <c r="F36" s="202">
        <v>245</v>
      </c>
      <c r="G36" s="202">
        <v>248</v>
      </c>
      <c r="H36" s="202">
        <v>292</v>
      </c>
      <c r="I36" s="202">
        <v>321</v>
      </c>
      <c r="J36" s="202">
        <v>341</v>
      </c>
      <c r="K36" s="202">
        <v>318</v>
      </c>
      <c r="L36" s="202">
        <v>353</v>
      </c>
      <c r="M36" s="202">
        <v>388</v>
      </c>
      <c r="N36" s="202">
        <v>386</v>
      </c>
      <c r="O36" s="202">
        <v>434</v>
      </c>
      <c r="P36" s="202">
        <v>496</v>
      </c>
      <c r="Q36" s="202">
        <v>489</v>
      </c>
      <c r="R36" s="202">
        <v>519</v>
      </c>
      <c r="S36" s="202">
        <v>550</v>
      </c>
      <c r="T36" s="202">
        <v>541</v>
      </c>
      <c r="U36" s="202">
        <v>567</v>
      </c>
      <c r="V36" s="202">
        <v>566</v>
      </c>
      <c r="W36" s="202">
        <v>530</v>
      </c>
      <c r="X36" s="202">
        <v>517</v>
      </c>
      <c r="Y36" s="202">
        <v>581</v>
      </c>
      <c r="Z36" s="158">
        <v>16055</v>
      </c>
    </row>
    <row r="37" spans="1:26" ht="11.1" customHeight="1">
      <c r="A37" s="154">
        <v>16056</v>
      </c>
      <c r="B37" s="232" t="s">
        <v>5</v>
      </c>
      <c r="C37" s="202">
        <v>304</v>
      </c>
      <c r="D37" s="202">
        <v>277</v>
      </c>
      <c r="E37" s="202">
        <v>257</v>
      </c>
      <c r="F37" s="202">
        <v>260</v>
      </c>
      <c r="G37" s="202">
        <v>267</v>
      </c>
      <c r="H37" s="202">
        <v>300</v>
      </c>
      <c r="I37" s="202">
        <v>280</v>
      </c>
      <c r="J37" s="202">
        <v>281</v>
      </c>
      <c r="K37" s="202">
        <v>297</v>
      </c>
      <c r="L37" s="202">
        <v>327</v>
      </c>
      <c r="M37" s="202">
        <v>317</v>
      </c>
      <c r="N37" s="202">
        <v>388</v>
      </c>
      <c r="O37" s="202">
        <v>413</v>
      </c>
      <c r="P37" s="202">
        <v>460</v>
      </c>
      <c r="Q37" s="202">
        <v>356</v>
      </c>
      <c r="R37" s="202">
        <v>404</v>
      </c>
      <c r="S37" s="202">
        <v>460</v>
      </c>
      <c r="T37" s="202">
        <v>473</v>
      </c>
      <c r="U37" s="202">
        <v>480</v>
      </c>
      <c r="V37" s="202">
        <v>467</v>
      </c>
      <c r="W37" s="202">
        <v>437</v>
      </c>
      <c r="X37" s="202">
        <v>464</v>
      </c>
      <c r="Y37" s="202">
        <v>477</v>
      </c>
      <c r="Z37" s="158">
        <v>16056</v>
      </c>
    </row>
    <row r="38" spans="1:26" ht="18" customHeight="1">
      <c r="A38" s="154">
        <v>16061</v>
      </c>
      <c r="B38" s="232" t="s">
        <v>6</v>
      </c>
      <c r="C38" s="202">
        <v>434</v>
      </c>
      <c r="D38" s="202">
        <v>489</v>
      </c>
      <c r="E38" s="202">
        <v>617</v>
      </c>
      <c r="F38" s="202">
        <v>535</v>
      </c>
      <c r="G38" s="202">
        <v>428</v>
      </c>
      <c r="H38" s="202">
        <v>416</v>
      </c>
      <c r="I38" s="202">
        <v>426</v>
      </c>
      <c r="J38" s="202">
        <v>438</v>
      </c>
      <c r="K38" s="202">
        <v>463</v>
      </c>
      <c r="L38" s="202">
        <v>479</v>
      </c>
      <c r="M38" s="202">
        <v>556</v>
      </c>
      <c r="N38" s="202">
        <v>636</v>
      </c>
      <c r="O38" s="202">
        <v>712</v>
      </c>
      <c r="P38" s="202">
        <v>777</v>
      </c>
      <c r="Q38" s="202">
        <v>822</v>
      </c>
      <c r="R38" s="202">
        <v>914</v>
      </c>
      <c r="S38" s="202">
        <v>1001</v>
      </c>
      <c r="T38" s="202">
        <v>1064</v>
      </c>
      <c r="U38" s="202">
        <v>1037</v>
      </c>
      <c r="V38" s="202">
        <v>1066</v>
      </c>
      <c r="W38" s="202">
        <v>1033</v>
      </c>
      <c r="X38" s="202">
        <v>1015</v>
      </c>
      <c r="Y38" s="202">
        <v>1077</v>
      </c>
      <c r="Z38" s="158">
        <v>16061</v>
      </c>
    </row>
    <row r="39" spans="1:26" ht="11.1" customHeight="1">
      <c r="A39" s="154">
        <v>16062</v>
      </c>
      <c r="B39" s="232" t="s">
        <v>7</v>
      </c>
      <c r="C39" s="202">
        <v>733</v>
      </c>
      <c r="D39" s="202">
        <v>733</v>
      </c>
      <c r="E39" s="202">
        <v>686</v>
      </c>
      <c r="F39" s="202">
        <v>679</v>
      </c>
      <c r="G39" s="202">
        <v>654</v>
      </c>
      <c r="H39" s="202">
        <v>707</v>
      </c>
      <c r="I39" s="202">
        <v>757</v>
      </c>
      <c r="J39" s="202">
        <v>817</v>
      </c>
      <c r="K39" s="202">
        <v>769</v>
      </c>
      <c r="L39" s="202">
        <v>830</v>
      </c>
      <c r="M39" s="202">
        <v>792</v>
      </c>
      <c r="N39" s="202">
        <v>821</v>
      </c>
      <c r="O39" s="202">
        <v>889</v>
      </c>
      <c r="P39" s="202">
        <v>907</v>
      </c>
      <c r="Q39" s="202">
        <v>954</v>
      </c>
      <c r="R39" s="202">
        <v>1011</v>
      </c>
      <c r="S39" s="202">
        <v>1056</v>
      </c>
      <c r="T39" s="202">
        <v>1180</v>
      </c>
      <c r="U39" s="202">
        <v>1226</v>
      </c>
      <c r="V39" s="202">
        <v>1178</v>
      </c>
      <c r="W39" s="202">
        <v>1156</v>
      </c>
      <c r="X39" s="202">
        <v>1181</v>
      </c>
      <c r="Y39" s="202">
        <v>1216</v>
      </c>
      <c r="Z39" s="158">
        <v>16062</v>
      </c>
    </row>
    <row r="40" spans="1:26" ht="11.1" customHeight="1">
      <c r="A40" s="154">
        <v>16063</v>
      </c>
      <c r="B40" s="232" t="s">
        <v>8</v>
      </c>
      <c r="C40" s="202">
        <v>547</v>
      </c>
      <c r="D40" s="202">
        <v>593</v>
      </c>
      <c r="E40" s="202">
        <v>597</v>
      </c>
      <c r="F40" s="202">
        <v>740</v>
      </c>
      <c r="G40" s="202">
        <v>613</v>
      </c>
      <c r="H40" s="202">
        <v>629</v>
      </c>
      <c r="I40" s="202">
        <v>875</v>
      </c>
      <c r="J40" s="202">
        <v>845</v>
      </c>
      <c r="K40" s="202">
        <v>797</v>
      </c>
      <c r="L40" s="202">
        <v>750</v>
      </c>
      <c r="M40" s="202">
        <v>748</v>
      </c>
      <c r="N40" s="202">
        <v>756</v>
      </c>
      <c r="O40" s="202">
        <v>781</v>
      </c>
      <c r="P40" s="202">
        <v>872</v>
      </c>
      <c r="Q40" s="202">
        <v>947</v>
      </c>
      <c r="R40" s="202">
        <v>974</v>
      </c>
      <c r="S40" s="202">
        <v>1089</v>
      </c>
      <c r="T40" s="202">
        <v>1199</v>
      </c>
      <c r="U40" s="202">
        <v>1182</v>
      </c>
      <c r="V40" s="202">
        <v>1218</v>
      </c>
      <c r="W40" s="202">
        <v>1187</v>
      </c>
      <c r="X40" s="202">
        <v>1249</v>
      </c>
      <c r="Y40" s="202">
        <v>1198</v>
      </c>
      <c r="Z40" s="158">
        <v>16063</v>
      </c>
    </row>
    <row r="41" spans="1:26" ht="11.1" customHeight="1">
      <c r="A41" s="154">
        <v>16064</v>
      </c>
      <c r="B41" s="232" t="s">
        <v>9</v>
      </c>
      <c r="C41" s="202">
        <v>273</v>
      </c>
      <c r="D41" s="202">
        <v>214</v>
      </c>
      <c r="E41" s="202">
        <v>214</v>
      </c>
      <c r="F41" s="202">
        <v>213</v>
      </c>
      <c r="G41" s="202">
        <v>198</v>
      </c>
      <c r="H41" s="202">
        <v>184</v>
      </c>
      <c r="I41" s="202">
        <v>183</v>
      </c>
      <c r="J41" s="202">
        <v>165</v>
      </c>
      <c r="K41" s="202">
        <v>180</v>
      </c>
      <c r="L41" s="202">
        <v>204</v>
      </c>
      <c r="M41" s="202">
        <v>212</v>
      </c>
      <c r="N41" s="202">
        <v>199</v>
      </c>
      <c r="O41" s="202">
        <v>222</v>
      </c>
      <c r="P41" s="202">
        <v>259</v>
      </c>
      <c r="Q41" s="202">
        <v>396</v>
      </c>
      <c r="R41" s="202">
        <v>432</v>
      </c>
      <c r="S41" s="202">
        <v>470</v>
      </c>
      <c r="T41" s="202">
        <v>484</v>
      </c>
      <c r="U41" s="202">
        <v>490</v>
      </c>
      <c r="V41" s="202">
        <v>512</v>
      </c>
      <c r="W41" s="202">
        <v>528</v>
      </c>
      <c r="X41" s="202">
        <v>518</v>
      </c>
      <c r="Y41" s="202">
        <v>529</v>
      </c>
      <c r="Z41" s="158">
        <v>16064</v>
      </c>
    </row>
    <row r="42" spans="1:26" ht="11.1" customHeight="1">
      <c r="A42" s="154">
        <v>16065</v>
      </c>
      <c r="B42" s="232" t="s">
        <v>10</v>
      </c>
      <c r="C42" s="202">
        <v>496</v>
      </c>
      <c r="D42" s="202">
        <v>527</v>
      </c>
      <c r="E42" s="202">
        <v>457</v>
      </c>
      <c r="F42" s="202">
        <v>463</v>
      </c>
      <c r="G42" s="202">
        <v>499</v>
      </c>
      <c r="H42" s="202">
        <v>509</v>
      </c>
      <c r="I42" s="202">
        <v>518</v>
      </c>
      <c r="J42" s="202">
        <v>516</v>
      </c>
      <c r="K42" s="202">
        <v>567</v>
      </c>
      <c r="L42" s="202">
        <v>605</v>
      </c>
      <c r="M42" s="202">
        <v>647</v>
      </c>
      <c r="N42" s="202">
        <v>677</v>
      </c>
      <c r="O42" s="202">
        <v>688</v>
      </c>
      <c r="P42" s="202">
        <v>743</v>
      </c>
      <c r="Q42" s="202">
        <v>731</v>
      </c>
      <c r="R42" s="202">
        <v>747</v>
      </c>
      <c r="S42" s="202">
        <v>820</v>
      </c>
      <c r="T42" s="202">
        <v>887</v>
      </c>
      <c r="U42" s="202">
        <v>931</v>
      </c>
      <c r="V42" s="202">
        <v>928</v>
      </c>
      <c r="W42" s="202">
        <v>894</v>
      </c>
      <c r="X42" s="202">
        <v>892</v>
      </c>
      <c r="Y42" s="202">
        <v>865</v>
      </c>
      <c r="Z42" s="158">
        <v>16065</v>
      </c>
    </row>
    <row r="43" spans="1:26" ht="11.1" customHeight="1">
      <c r="A43" s="154">
        <v>16066</v>
      </c>
      <c r="B43" s="232" t="s">
        <v>11</v>
      </c>
      <c r="C43" s="202">
        <v>355</v>
      </c>
      <c r="D43" s="202">
        <v>346</v>
      </c>
      <c r="E43" s="202">
        <v>375</v>
      </c>
      <c r="F43" s="202">
        <v>412</v>
      </c>
      <c r="G43" s="202">
        <v>381</v>
      </c>
      <c r="H43" s="202">
        <v>406</v>
      </c>
      <c r="I43" s="202">
        <v>449</v>
      </c>
      <c r="J43" s="202">
        <v>478</v>
      </c>
      <c r="K43" s="202">
        <v>450</v>
      </c>
      <c r="L43" s="202">
        <v>437</v>
      </c>
      <c r="M43" s="202">
        <v>437</v>
      </c>
      <c r="N43" s="202">
        <v>452</v>
      </c>
      <c r="O43" s="202">
        <v>471</v>
      </c>
      <c r="P43" s="202">
        <v>552</v>
      </c>
      <c r="Q43" s="202">
        <v>554</v>
      </c>
      <c r="R43" s="202">
        <v>506</v>
      </c>
      <c r="S43" s="202">
        <v>690</v>
      </c>
      <c r="T43" s="202">
        <v>769</v>
      </c>
      <c r="U43" s="202">
        <v>789</v>
      </c>
      <c r="V43" s="202">
        <v>956</v>
      </c>
      <c r="W43" s="202">
        <v>990</v>
      </c>
      <c r="X43" s="202">
        <v>1038</v>
      </c>
      <c r="Y43" s="202">
        <v>1280</v>
      </c>
      <c r="Z43" s="158">
        <v>16066</v>
      </c>
    </row>
    <row r="44" spans="1:26" ht="18" customHeight="1">
      <c r="A44" s="154">
        <v>16067</v>
      </c>
      <c r="B44" s="232" t="s">
        <v>12</v>
      </c>
      <c r="C44" s="202">
        <v>309</v>
      </c>
      <c r="D44" s="202">
        <v>257</v>
      </c>
      <c r="E44" s="202">
        <v>361</v>
      </c>
      <c r="F44" s="202">
        <v>377</v>
      </c>
      <c r="G44" s="202">
        <v>239</v>
      </c>
      <c r="H44" s="202">
        <v>271</v>
      </c>
      <c r="I44" s="202">
        <v>304</v>
      </c>
      <c r="J44" s="202">
        <v>270</v>
      </c>
      <c r="K44" s="202">
        <v>309</v>
      </c>
      <c r="L44" s="202">
        <v>250</v>
      </c>
      <c r="M44" s="202">
        <v>253</v>
      </c>
      <c r="N44" s="202">
        <v>267</v>
      </c>
      <c r="O44" s="202">
        <v>260</v>
      </c>
      <c r="P44" s="202">
        <v>298</v>
      </c>
      <c r="Q44" s="202">
        <v>317</v>
      </c>
      <c r="R44" s="202">
        <v>357</v>
      </c>
      <c r="S44" s="202">
        <v>393</v>
      </c>
      <c r="T44" s="202">
        <v>386</v>
      </c>
      <c r="U44" s="202">
        <v>405</v>
      </c>
      <c r="V44" s="202">
        <v>422</v>
      </c>
      <c r="W44" s="202">
        <v>388</v>
      </c>
      <c r="X44" s="202">
        <v>371</v>
      </c>
      <c r="Y44" s="202">
        <v>461</v>
      </c>
      <c r="Z44" s="158">
        <v>16067</v>
      </c>
    </row>
    <row r="45" spans="1:26" ht="11.1" customHeight="1">
      <c r="A45" s="154">
        <v>16068</v>
      </c>
      <c r="B45" s="232" t="s">
        <v>13</v>
      </c>
      <c r="C45" s="202">
        <v>172</v>
      </c>
      <c r="D45" s="202">
        <v>157</v>
      </c>
      <c r="E45" s="202">
        <v>179</v>
      </c>
      <c r="F45" s="202">
        <v>175</v>
      </c>
      <c r="G45" s="202">
        <v>175</v>
      </c>
      <c r="H45" s="202">
        <v>187</v>
      </c>
      <c r="I45" s="202">
        <v>198</v>
      </c>
      <c r="J45" s="202">
        <v>185</v>
      </c>
      <c r="K45" s="202">
        <v>196</v>
      </c>
      <c r="L45" s="202">
        <v>205</v>
      </c>
      <c r="M45" s="202">
        <v>218</v>
      </c>
      <c r="N45" s="202">
        <v>362</v>
      </c>
      <c r="O45" s="202">
        <v>287</v>
      </c>
      <c r="P45" s="202">
        <v>293</v>
      </c>
      <c r="Q45" s="202">
        <v>318</v>
      </c>
      <c r="R45" s="202">
        <v>414</v>
      </c>
      <c r="S45" s="202">
        <v>424</v>
      </c>
      <c r="T45" s="202">
        <v>483</v>
      </c>
      <c r="U45" s="202">
        <v>531</v>
      </c>
      <c r="V45" s="202">
        <v>551</v>
      </c>
      <c r="W45" s="202">
        <v>520</v>
      </c>
      <c r="X45" s="202">
        <v>481</v>
      </c>
      <c r="Y45" s="202">
        <v>499</v>
      </c>
      <c r="Z45" s="158">
        <v>16068</v>
      </c>
    </row>
    <row r="46" spans="1:26" ht="11.1" customHeight="1">
      <c r="A46" s="154">
        <v>16069</v>
      </c>
      <c r="B46" s="232" t="s">
        <v>14</v>
      </c>
      <c r="C46" s="202">
        <v>205</v>
      </c>
      <c r="D46" s="202">
        <v>203</v>
      </c>
      <c r="E46" s="202">
        <v>222</v>
      </c>
      <c r="F46" s="202">
        <v>213</v>
      </c>
      <c r="G46" s="202">
        <v>198</v>
      </c>
      <c r="H46" s="202">
        <v>246</v>
      </c>
      <c r="I46" s="202">
        <v>312</v>
      </c>
      <c r="J46" s="202">
        <v>330</v>
      </c>
      <c r="K46" s="202">
        <v>305</v>
      </c>
      <c r="L46" s="202">
        <v>293</v>
      </c>
      <c r="M46" s="202">
        <v>281</v>
      </c>
      <c r="N46" s="202">
        <v>315</v>
      </c>
      <c r="O46" s="202">
        <v>341</v>
      </c>
      <c r="P46" s="202">
        <v>375</v>
      </c>
      <c r="Q46" s="202">
        <v>417</v>
      </c>
      <c r="R46" s="202">
        <v>435</v>
      </c>
      <c r="S46" s="202">
        <v>492</v>
      </c>
      <c r="T46" s="202">
        <v>521</v>
      </c>
      <c r="U46" s="202">
        <v>543</v>
      </c>
      <c r="V46" s="202">
        <v>534</v>
      </c>
      <c r="W46" s="202">
        <v>540</v>
      </c>
      <c r="X46" s="202">
        <v>507</v>
      </c>
      <c r="Y46" s="202">
        <v>523</v>
      </c>
      <c r="Z46" s="158">
        <v>16069</v>
      </c>
    </row>
    <row r="47" spans="1:26" ht="11.1" customHeight="1">
      <c r="A47" s="154">
        <v>16070</v>
      </c>
      <c r="B47" s="232" t="s">
        <v>15</v>
      </c>
      <c r="C47" s="202">
        <v>196</v>
      </c>
      <c r="D47" s="202">
        <v>164</v>
      </c>
      <c r="E47" s="202">
        <v>173</v>
      </c>
      <c r="F47" s="202">
        <v>173</v>
      </c>
      <c r="G47" s="202">
        <v>161</v>
      </c>
      <c r="H47" s="202">
        <v>172</v>
      </c>
      <c r="I47" s="202">
        <v>181</v>
      </c>
      <c r="J47" s="202">
        <v>224</v>
      </c>
      <c r="K47" s="202">
        <v>244</v>
      </c>
      <c r="L47" s="202">
        <v>233</v>
      </c>
      <c r="M47" s="202">
        <v>199</v>
      </c>
      <c r="N47" s="202">
        <v>205</v>
      </c>
      <c r="O47" s="202">
        <v>231</v>
      </c>
      <c r="P47" s="202">
        <v>272</v>
      </c>
      <c r="Q47" s="202">
        <v>268</v>
      </c>
      <c r="R47" s="202">
        <v>260</v>
      </c>
      <c r="S47" s="202">
        <v>286</v>
      </c>
      <c r="T47" s="202">
        <v>294</v>
      </c>
      <c r="U47" s="202">
        <v>301</v>
      </c>
      <c r="V47" s="202">
        <v>331</v>
      </c>
      <c r="W47" s="202">
        <v>277</v>
      </c>
      <c r="X47" s="202">
        <v>285</v>
      </c>
      <c r="Y47" s="202">
        <v>366</v>
      </c>
      <c r="Z47" s="158">
        <v>16070</v>
      </c>
    </row>
    <row r="48" spans="1:26" ht="11.1" customHeight="1">
      <c r="A48" s="154">
        <v>16071</v>
      </c>
      <c r="B48" s="232" t="s">
        <v>16</v>
      </c>
      <c r="C48" s="202">
        <v>289</v>
      </c>
      <c r="D48" s="202">
        <v>294</v>
      </c>
      <c r="E48" s="202">
        <v>341</v>
      </c>
      <c r="F48" s="202">
        <v>359</v>
      </c>
      <c r="G48" s="202">
        <v>354</v>
      </c>
      <c r="H48" s="202">
        <v>366</v>
      </c>
      <c r="I48" s="202">
        <v>352</v>
      </c>
      <c r="J48" s="202">
        <v>348</v>
      </c>
      <c r="K48" s="202">
        <v>369</v>
      </c>
      <c r="L48" s="202">
        <v>393</v>
      </c>
      <c r="M48" s="202">
        <v>398</v>
      </c>
      <c r="N48" s="202">
        <v>408</v>
      </c>
      <c r="O48" s="202">
        <v>460</v>
      </c>
      <c r="P48" s="202">
        <v>458</v>
      </c>
      <c r="Q48" s="202">
        <v>524</v>
      </c>
      <c r="R48" s="202">
        <v>562</v>
      </c>
      <c r="S48" s="202">
        <v>613</v>
      </c>
      <c r="T48" s="202">
        <v>644</v>
      </c>
      <c r="U48" s="202">
        <v>641</v>
      </c>
      <c r="V48" s="202">
        <v>683</v>
      </c>
      <c r="W48" s="202">
        <v>729</v>
      </c>
      <c r="X48" s="202">
        <v>701</v>
      </c>
      <c r="Y48" s="202">
        <v>737</v>
      </c>
      <c r="Z48" s="158">
        <v>16071</v>
      </c>
    </row>
    <row r="49" spans="1:26" ht="11.1" customHeight="1">
      <c r="A49" s="154">
        <v>16072</v>
      </c>
      <c r="B49" s="232" t="s">
        <v>17</v>
      </c>
      <c r="C49" s="202">
        <v>430</v>
      </c>
      <c r="D49" s="202">
        <v>449</v>
      </c>
      <c r="E49" s="202">
        <v>463</v>
      </c>
      <c r="F49" s="202">
        <v>489</v>
      </c>
      <c r="G49" s="202">
        <v>481</v>
      </c>
      <c r="H49" s="202">
        <v>510</v>
      </c>
      <c r="I49" s="202">
        <v>573</v>
      </c>
      <c r="J49" s="202">
        <v>612</v>
      </c>
      <c r="K49" s="202">
        <v>730</v>
      </c>
      <c r="L49" s="202">
        <v>817</v>
      </c>
      <c r="M49" s="202">
        <v>849</v>
      </c>
      <c r="N49" s="202">
        <v>1049</v>
      </c>
      <c r="O49" s="202">
        <v>1149</v>
      </c>
      <c r="P49" s="202">
        <v>1200</v>
      </c>
      <c r="Q49" s="202">
        <v>1305</v>
      </c>
      <c r="R49" s="202">
        <v>1419</v>
      </c>
      <c r="S49" s="202">
        <v>1287</v>
      </c>
      <c r="T49" s="202">
        <v>1433</v>
      </c>
      <c r="U49" s="202">
        <v>1505</v>
      </c>
      <c r="V49" s="202">
        <v>1569</v>
      </c>
      <c r="W49" s="202">
        <v>1468</v>
      </c>
      <c r="X49" s="202">
        <v>1402</v>
      </c>
      <c r="Y49" s="202">
        <v>1334</v>
      </c>
      <c r="Z49" s="158">
        <v>16072</v>
      </c>
    </row>
    <row r="50" spans="1:26" ht="18" customHeight="1">
      <c r="A50" s="154">
        <v>16073</v>
      </c>
      <c r="B50" s="232" t="s">
        <v>18</v>
      </c>
      <c r="C50" s="202">
        <v>278</v>
      </c>
      <c r="D50" s="202">
        <v>249</v>
      </c>
      <c r="E50" s="202">
        <v>237</v>
      </c>
      <c r="F50" s="202">
        <v>219</v>
      </c>
      <c r="G50" s="202">
        <v>197</v>
      </c>
      <c r="H50" s="202">
        <v>181</v>
      </c>
      <c r="I50" s="202">
        <v>210</v>
      </c>
      <c r="J50" s="202">
        <v>211</v>
      </c>
      <c r="K50" s="202">
        <v>244</v>
      </c>
      <c r="L50" s="202">
        <v>244</v>
      </c>
      <c r="M50" s="202">
        <v>221</v>
      </c>
      <c r="N50" s="202">
        <v>225</v>
      </c>
      <c r="O50" s="202">
        <v>240</v>
      </c>
      <c r="P50" s="202">
        <v>269</v>
      </c>
      <c r="Q50" s="202">
        <v>282</v>
      </c>
      <c r="R50" s="202">
        <v>322</v>
      </c>
      <c r="S50" s="202">
        <v>351</v>
      </c>
      <c r="T50" s="202">
        <v>357</v>
      </c>
      <c r="U50" s="202">
        <v>393</v>
      </c>
      <c r="V50" s="202">
        <v>353</v>
      </c>
      <c r="W50" s="202">
        <v>308</v>
      </c>
      <c r="X50" s="202">
        <v>306</v>
      </c>
      <c r="Y50" s="202">
        <v>347</v>
      </c>
      <c r="Z50" s="158">
        <v>16073</v>
      </c>
    </row>
    <row r="51" spans="1:26" ht="11.1" customHeight="1">
      <c r="A51" s="154">
        <v>16074</v>
      </c>
      <c r="B51" s="232" t="s">
        <v>19</v>
      </c>
      <c r="C51" s="202">
        <v>406</v>
      </c>
      <c r="D51" s="202">
        <v>399</v>
      </c>
      <c r="E51" s="202">
        <v>442</v>
      </c>
      <c r="F51" s="202">
        <v>837</v>
      </c>
      <c r="G51" s="202">
        <v>841</v>
      </c>
      <c r="H51" s="202">
        <v>775</v>
      </c>
      <c r="I51" s="202">
        <v>836</v>
      </c>
      <c r="J51" s="202">
        <v>876</v>
      </c>
      <c r="K51" s="202">
        <v>1025</v>
      </c>
      <c r="L51" s="202">
        <v>1050</v>
      </c>
      <c r="M51" s="202">
        <v>1091</v>
      </c>
      <c r="N51" s="202">
        <v>1150</v>
      </c>
      <c r="O51" s="202">
        <v>707</v>
      </c>
      <c r="P51" s="202">
        <v>786</v>
      </c>
      <c r="Q51" s="202">
        <v>763</v>
      </c>
      <c r="R51" s="202">
        <v>824</v>
      </c>
      <c r="S51" s="202">
        <v>817</v>
      </c>
      <c r="T51" s="202">
        <v>838</v>
      </c>
      <c r="U51" s="202">
        <v>853</v>
      </c>
      <c r="V51" s="202">
        <v>858</v>
      </c>
      <c r="W51" s="202">
        <v>854</v>
      </c>
      <c r="X51" s="202">
        <v>883</v>
      </c>
      <c r="Y51" s="202">
        <v>946</v>
      </c>
      <c r="Z51" s="158">
        <v>16074</v>
      </c>
    </row>
    <row r="52" spans="1:26" ht="11.1" customHeight="1">
      <c r="A52" s="154">
        <v>16075</v>
      </c>
      <c r="B52" s="232" t="s">
        <v>20</v>
      </c>
      <c r="C52" s="202">
        <v>477</v>
      </c>
      <c r="D52" s="202">
        <v>469</v>
      </c>
      <c r="E52" s="202">
        <v>506</v>
      </c>
      <c r="F52" s="202">
        <v>433</v>
      </c>
      <c r="G52" s="202">
        <v>458</v>
      </c>
      <c r="H52" s="202">
        <v>456</v>
      </c>
      <c r="I52" s="202">
        <v>538</v>
      </c>
      <c r="J52" s="202">
        <v>520</v>
      </c>
      <c r="K52" s="202">
        <v>582</v>
      </c>
      <c r="L52" s="202">
        <v>550</v>
      </c>
      <c r="M52" s="202">
        <v>518</v>
      </c>
      <c r="N52" s="202">
        <v>584</v>
      </c>
      <c r="O52" s="202">
        <v>562</v>
      </c>
      <c r="P52" s="202">
        <v>607</v>
      </c>
      <c r="Q52" s="202">
        <v>639</v>
      </c>
      <c r="R52" s="202">
        <v>678</v>
      </c>
      <c r="S52" s="202">
        <v>736</v>
      </c>
      <c r="T52" s="202">
        <v>787</v>
      </c>
      <c r="U52" s="202">
        <v>800</v>
      </c>
      <c r="V52" s="202">
        <v>803</v>
      </c>
      <c r="W52" s="202">
        <v>797</v>
      </c>
      <c r="X52" s="202">
        <v>856</v>
      </c>
      <c r="Y52" s="202">
        <v>839</v>
      </c>
      <c r="Z52" s="158">
        <v>16075</v>
      </c>
    </row>
    <row r="53" spans="1:26" ht="11.1" customHeight="1">
      <c r="A53" s="154">
        <v>16076</v>
      </c>
      <c r="B53" s="232" t="s">
        <v>21</v>
      </c>
      <c r="C53" s="202">
        <v>1294</v>
      </c>
      <c r="D53" s="202">
        <v>1262</v>
      </c>
      <c r="E53" s="202">
        <v>1271</v>
      </c>
      <c r="F53" s="202">
        <v>1262</v>
      </c>
      <c r="G53" s="202">
        <v>1177</v>
      </c>
      <c r="H53" s="202">
        <v>1168</v>
      </c>
      <c r="I53" s="202">
        <v>1124</v>
      </c>
      <c r="J53" s="202">
        <v>1146</v>
      </c>
      <c r="K53" s="202">
        <v>1219</v>
      </c>
      <c r="L53" s="202">
        <v>1210</v>
      </c>
      <c r="M53" s="202">
        <v>1188</v>
      </c>
      <c r="N53" s="202">
        <v>1305</v>
      </c>
      <c r="O53" s="202">
        <v>1361</v>
      </c>
      <c r="P53" s="202">
        <v>1388</v>
      </c>
      <c r="Q53" s="202">
        <v>1435</v>
      </c>
      <c r="R53" s="202">
        <v>1588</v>
      </c>
      <c r="S53" s="202">
        <v>1712</v>
      </c>
      <c r="T53" s="202">
        <v>1730</v>
      </c>
      <c r="U53" s="202">
        <v>1770</v>
      </c>
      <c r="V53" s="202">
        <v>1759</v>
      </c>
      <c r="W53" s="202">
        <v>1791</v>
      </c>
      <c r="X53" s="202">
        <v>1779</v>
      </c>
      <c r="Y53" s="202">
        <v>1760</v>
      </c>
      <c r="Z53" s="158">
        <v>16076</v>
      </c>
    </row>
    <row r="54" spans="1:26" ht="11.1" customHeight="1">
      <c r="A54" s="154">
        <v>16077</v>
      </c>
      <c r="B54" s="232" t="s">
        <v>22</v>
      </c>
      <c r="C54" s="202">
        <v>1326</v>
      </c>
      <c r="D54" s="202">
        <v>1496</v>
      </c>
      <c r="E54" s="202">
        <v>1465</v>
      </c>
      <c r="F54" s="202">
        <v>1454</v>
      </c>
      <c r="G54" s="202">
        <v>1341</v>
      </c>
      <c r="H54" s="202">
        <v>1337</v>
      </c>
      <c r="I54" s="202">
        <v>1356</v>
      </c>
      <c r="J54" s="202">
        <v>1390</v>
      </c>
      <c r="K54" s="202">
        <v>1462</v>
      </c>
      <c r="L54" s="202">
        <v>1530</v>
      </c>
      <c r="M54" s="202">
        <v>1586</v>
      </c>
      <c r="N54" s="202">
        <v>1678</v>
      </c>
      <c r="O54" s="202">
        <v>1754</v>
      </c>
      <c r="P54" s="202">
        <v>1763</v>
      </c>
      <c r="Q54" s="202">
        <v>1913</v>
      </c>
      <c r="R54" s="202">
        <v>2014</v>
      </c>
      <c r="S54" s="202">
        <v>2098</v>
      </c>
      <c r="T54" s="202">
        <v>2153</v>
      </c>
      <c r="U54" s="202">
        <v>2192</v>
      </c>
      <c r="V54" s="202">
        <v>2088</v>
      </c>
      <c r="W54" s="202">
        <v>2148</v>
      </c>
      <c r="X54" s="202">
        <v>2216</v>
      </c>
      <c r="Y54" s="202">
        <v>2347</v>
      </c>
      <c r="Z54" s="158">
        <v>16077</v>
      </c>
    </row>
    <row r="55" spans="1:26" s="169" customFormat="1" ht="18" customHeight="1">
      <c r="A55" s="149">
        <v>16</v>
      </c>
      <c r="B55" s="233" t="s">
        <v>371</v>
      </c>
      <c r="C55" s="203">
        <v>12646</v>
      </c>
      <c r="D55" s="203">
        <v>12801</v>
      </c>
      <c r="E55" s="203">
        <v>13079</v>
      </c>
      <c r="F55" s="203">
        <v>13663</v>
      </c>
      <c r="G55" s="203">
        <v>12902</v>
      </c>
      <c r="H55" s="203">
        <v>13558</v>
      </c>
      <c r="I55" s="203">
        <v>14206</v>
      </c>
      <c r="J55" s="203">
        <v>14452</v>
      </c>
      <c r="K55" s="203">
        <v>14950</v>
      </c>
      <c r="L55" s="203">
        <v>14987</v>
      </c>
      <c r="M55" s="203">
        <v>15237</v>
      </c>
      <c r="N55" s="203">
        <v>16667</v>
      </c>
      <c r="O55" s="203">
        <v>17281</v>
      </c>
      <c r="P55" s="203">
        <v>18163</v>
      </c>
      <c r="Q55" s="203">
        <v>18975</v>
      </c>
      <c r="R55" s="203">
        <v>20252</v>
      </c>
      <c r="S55" s="203">
        <v>21672</v>
      </c>
      <c r="T55" s="203">
        <v>22869</v>
      </c>
      <c r="U55" s="203">
        <v>23560</v>
      </c>
      <c r="V55" s="203">
        <v>23461</v>
      </c>
      <c r="W55" s="203">
        <v>22985</v>
      </c>
      <c r="X55" s="203">
        <v>23047</v>
      </c>
      <c r="Y55" s="203">
        <v>24538</v>
      </c>
      <c r="Z55" s="153">
        <v>16</v>
      </c>
    </row>
    <row r="56" spans="1:26" s="147" customFormat="1" ht="7.5" customHeight="1">
      <c r="A56" s="198"/>
      <c r="B56" s="196"/>
    </row>
    <row r="57" spans="1:26" s="193" customFormat="1" ht="12.75" customHeight="1">
      <c r="A57" s="227" t="s">
        <v>435</v>
      </c>
      <c r="B57" s="171"/>
      <c r="C57" s="200"/>
      <c r="D57" s="200"/>
      <c r="E57" s="200"/>
      <c r="F57" s="200"/>
      <c r="G57" s="200"/>
      <c r="H57" s="200"/>
      <c r="I57" s="200"/>
      <c r="J57" s="200"/>
      <c r="K57" s="200"/>
      <c r="L57" s="200"/>
      <c r="M57" s="200"/>
      <c r="N57" s="200"/>
      <c r="O57" s="200"/>
      <c r="P57" s="200"/>
      <c r="Q57" s="200"/>
      <c r="R57" s="200"/>
      <c r="S57" s="200"/>
      <c r="T57" s="200"/>
      <c r="U57" s="200"/>
      <c r="V57" s="200"/>
      <c r="W57" s="173"/>
      <c r="Z57" s="246"/>
    </row>
  </sheetData>
  <mergeCells count="6">
    <mergeCell ref="A1:P1"/>
    <mergeCell ref="Q1:Z1"/>
    <mergeCell ref="A5:P5"/>
    <mergeCell ref="Q5:Z5"/>
    <mergeCell ref="A31:P31"/>
    <mergeCell ref="Q31:Z31"/>
  </mergeCells>
  <pageMargins left="0.59055118110236227" right="0.59055118110236227" top="0.59055118110236227" bottom="0.19685039370078741" header="0.31496062992125984" footer="0.27559055118110237"/>
  <pageSetup paperSize="9" firstPageNumber="52" fitToWidth="4" pageOrder="overThenDown" orientation="portrait" useFirstPageNumber="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baseColWidth="10" defaultRowHeight="16.5"/>
  <cols>
    <col min="1" max="1" width="10.5" customWidth="1"/>
    <col min="2" max="2" width="50.125" customWidth="1"/>
  </cols>
  <sheetData>
    <row r="1" spans="1:2">
      <c r="A1" s="255" t="s">
        <v>551</v>
      </c>
      <c r="B1" s="256"/>
    </row>
    <row r="2" spans="1:2">
      <c r="A2" s="257"/>
      <c r="B2" s="257"/>
    </row>
    <row r="3" spans="1:2">
      <c r="A3" s="257"/>
      <c r="B3" s="257"/>
    </row>
    <row r="4" spans="1:2">
      <c r="A4" s="257"/>
      <c r="B4" s="257"/>
    </row>
    <row r="5" spans="1:2">
      <c r="A5" s="258" t="s">
        <v>552</v>
      </c>
      <c r="B5" s="115" t="s">
        <v>553</v>
      </c>
    </row>
    <row r="6" spans="1:2">
      <c r="A6" s="258">
        <v>0</v>
      </c>
      <c r="B6" s="115" t="s">
        <v>554</v>
      </c>
    </row>
    <row r="7" spans="1:2">
      <c r="A7" s="259"/>
      <c r="B7" s="115" t="s">
        <v>555</v>
      </c>
    </row>
    <row r="8" spans="1:2">
      <c r="A8" s="258" t="s">
        <v>39</v>
      </c>
      <c r="B8" s="115" t="s">
        <v>556</v>
      </c>
    </row>
    <row r="9" spans="1:2">
      <c r="A9" s="258" t="s">
        <v>557</v>
      </c>
      <c r="B9" s="115" t="s">
        <v>558</v>
      </c>
    </row>
    <row r="10" spans="1:2">
      <c r="A10" s="258" t="s">
        <v>310</v>
      </c>
      <c r="B10" s="115" t="s">
        <v>559</v>
      </c>
    </row>
    <row r="11" spans="1:2">
      <c r="A11" s="258" t="s">
        <v>560</v>
      </c>
      <c r="B11" s="115" t="s">
        <v>561</v>
      </c>
    </row>
    <row r="12" spans="1:2">
      <c r="A12" s="258" t="s">
        <v>562</v>
      </c>
      <c r="B12" s="115" t="s">
        <v>563</v>
      </c>
    </row>
    <row r="13" spans="1:2">
      <c r="A13" s="258" t="s">
        <v>564</v>
      </c>
      <c r="B13" s="115" t="s">
        <v>565</v>
      </c>
    </row>
    <row r="14" spans="1:2">
      <c r="A14" s="258" t="s">
        <v>566</v>
      </c>
      <c r="B14" s="115" t="s">
        <v>567</v>
      </c>
    </row>
    <row r="15" spans="1:2">
      <c r="A15" s="260"/>
      <c r="B15" s="257"/>
    </row>
    <row r="16" spans="1:2" ht="29.25" customHeight="1">
      <c r="A16" s="115" t="s">
        <v>568</v>
      </c>
      <c r="B16" s="250" t="s">
        <v>569</v>
      </c>
    </row>
    <row r="17" spans="1:2">
      <c r="A17" s="261" t="s">
        <v>570</v>
      </c>
      <c r="B17" s="261"/>
    </row>
  </sheetData>
  <pageMargins left="0.59055118110236227" right="0.59055118110236227" top="0.59055118110236227" bottom="0.19685039370078741" header="0.31496062992125984" footer="0.27559055118110237"/>
  <pageSetup paperSize="9" firstPageNumber="24" pageOrder="overThenDown"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heetViews>
  <sheetFormatPr baseColWidth="10" defaultColWidth="11" defaultRowHeight="12.75" customHeight="1"/>
  <cols>
    <col min="1" max="1" width="67.125" style="5" customWidth="1"/>
    <col min="2" max="2" width="10.5" style="271" customWidth="1"/>
    <col min="3" max="16384" width="11" style="5"/>
  </cols>
  <sheetData>
    <row r="1" spans="1:2" ht="12.75" customHeight="1">
      <c r="A1" s="4" t="s">
        <v>51</v>
      </c>
    </row>
    <row r="2" spans="1:2" ht="12.75" customHeight="1">
      <c r="A2" s="4"/>
    </row>
    <row r="3" spans="1:2" s="86" customFormat="1" ht="12.75" customHeight="1">
      <c r="B3" s="87"/>
    </row>
    <row r="4" spans="1:2" s="86" customFormat="1" ht="12.75" customHeight="1">
      <c r="A4" s="88"/>
      <c r="B4" s="87" t="s">
        <v>627</v>
      </c>
    </row>
    <row r="5" spans="1:2" s="86" customFormat="1" ht="12.75" customHeight="1">
      <c r="A5" s="88"/>
      <c r="B5" s="87"/>
    </row>
    <row r="6" spans="1:2" s="86" customFormat="1" ht="12.75" customHeight="1">
      <c r="A6" s="88"/>
      <c r="B6" s="87"/>
    </row>
    <row r="7" spans="1:2" s="86" customFormat="1" ht="12.75" customHeight="1">
      <c r="B7" s="87"/>
    </row>
    <row r="8" spans="1:2" s="86" customFormat="1" ht="12.75" customHeight="1">
      <c r="A8" s="6" t="s">
        <v>52</v>
      </c>
      <c r="B8" s="89"/>
    </row>
    <row r="9" spans="1:2" s="86" customFormat="1" ht="12.75" customHeight="1">
      <c r="B9" s="87"/>
    </row>
    <row r="10" spans="1:2" s="86" customFormat="1" ht="12.75" customHeight="1">
      <c r="A10" s="6" t="s">
        <v>53</v>
      </c>
      <c r="B10" s="87"/>
    </row>
    <row r="11" spans="1:2" s="86" customFormat="1" ht="12.75" customHeight="1">
      <c r="B11" s="87"/>
    </row>
    <row r="12" spans="1:2" s="86" customFormat="1" ht="12.75" customHeight="1">
      <c r="A12" s="90" t="s">
        <v>421</v>
      </c>
      <c r="B12" s="87"/>
    </row>
    <row r="13" spans="1:2" s="86" customFormat="1" ht="12.75" customHeight="1">
      <c r="A13" s="111" t="s">
        <v>576</v>
      </c>
      <c r="B13" s="87" t="s">
        <v>628</v>
      </c>
    </row>
    <row r="14" spans="1:2" s="86" customFormat="1" ht="12.75" customHeight="1">
      <c r="A14" s="90"/>
      <c r="B14" s="89"/>
    </row>
    <row r="15" spans="1:2" s="86" customFormat="1" ht="12.75" customHeight="1">
      <c r="A15" s="90" t="s">
        <v>422</v>
      </c>
      <c r="B15" s="89"/>
    </row>
    <row r="16" spans="1:2" s="86" customFormat="1" ht="12.75" customHeight="1">
      <c r="A16" s="90" t="s">
        <v>576</v>
      </c>
      <c r="B16" s="87" t="s">
        <v>629</v>
      </c>
    </row>
    <row r="17" spans="1:6" s="86" customFormat="1" ht="12.75" customHeight="1">
      <c r="A17" s="90"/>
      <c r="B17" s="89"/>
    </row>
    <row r="18" spans="1:6" s="86" customFormat="1" ht="12.75" customHeight="1">
      <c r="A18" s="90" t="s">
        <v>423</v>
      </c>
      <c r="B18" s="89"/>
    </row>
    <row r="19" spans="1:6" s="86" customFormat="1" ht="12.75" customHeight="1">
      <c r="A19" s="90" t="s">
        <v>577</v>
      </c>
      <c r="B19" s="89" t="s">
        <v>630</v>
      </c>
    </row>
    <row r="20" spans="1:6" s="86" customFormat="1" ht="12.75" customHeight="1">
      <c r="A20" s="90"/>
      <c r="B20" s="89"/>
    </row>
    <row r="21" spans="1:6" s="86" customFormat="1" ht="12.75" customHeight="1">
      <c r="A21" s="90" t="s">
        <v>424</v>
      </c>
      <c r="B21" s="89"/>
    </row>
    <row r="22" spans="1:6" s="86" customFormat="1" ht="12.75" customHeight="1">
      <c r="A22" s="90" t="s">
        <v>578</v>
      </c>
      <c r="B22" s="89" t="s">
        <v>631</v>
      </c>
    </row>
    <row r="23" spans="1:6" s="86" customFormat="1" ht="12.75" customHeight="1">
      <c r="A23" s="90"/>
      <c r="B23" s="89"/>
    </row>
    <row r="24" spans="1:6" s="86" customFormat="1" ht="12.75" customHeight="1">
      <c r="A24" s="90" t="s">
        <v>425</v>
      </c>
      <c r="B24" s="89"/>
    </row>
    <row r="25" spans="1:6" s="86" customFormat="1" ht="12.75" customHeight="1">
      <c r="A25" s="90" t="s">
        <v>579</v>
      </c>
      <c r="B25" s="89" t="s">
        <v>632</v>
      </c>
    </row>
    <row r="26" spans="1:6" s="86" customFormat="1" ht="12.75" customHeight="1">
      <c r="A26" s="90"/>
      <c r="B26" s="89"/>
    </row>
    <row r="27" spans="1:6" s="86" customFormat="1" ht="12.75" customHeight="1">
      <c r="A27" s="90" t="s">
        <v>527</v>
      </c>
      <c r="B27" s="89"/>
      <c r="C27" s="78"/>
      <c r="D27" s="78"/>
      <c r="E27" s="78"/>
      <c r="F27" s="78"/>
    </row>
    <row r="28" spans="1:6" s="86" customFormat="1" ht="12.75" customHeight="1">
      <c r="A28" s="90" t="s">
        <v>580</v>
      </c>
      <c r="B28" s="89" t="s">
        <v>633</v>
      </c>
      <c r="C28" s="78"/>
      <c r="D28" s="78"/>
      <c r="E28" s="78"/>
      <c r="F28" s="78"/>
    </row>
    <row r="29" spans="1:6" s="86" customFormat="1" ht="12.75" customHeight="1">
      <c r="B29" s="89"/>
    </row>
    <row r="30" spans="1:6" s="86" customFormat="1" ht="12.75" customHeight="1">
      <c r="A30" s="90" t="s">
        <v>528</v>
      </c>
      <c r="B30" s="89"/>
    </row>
    <row r="31" spans="1:6" s="86" customFormat="1" ht="12.75" customHeight="1">
      <c r="A31" s="90" t="s">
        <v>580</v>
      </c>
      <c r="B31" s="89" t="s">
        <v>633</v>
      </c>
    </row>
    <row r="32" spans="1:6" s="86" customFormat="1" ht="12.75" customHeight="1">
      <c r="A32" s="90"/>
      <c r="B32" s="89"/>
    </row>
    <row r="33" spans="1:2" s="86" customFormat="1" ht="12.75" customHeight="1">
      <c r="A33" s="6" t="s">
        <v>55</v>
      </c>
      <c r="B33" s="89"/>
    </row>
    <row r="34" spans="1:2" s="86" customFormat="1" ht="12.75" customHeight="1">
      <c r="A34" s="90"/>
      <c r="B34" s="89"/>
    </row>
    <row r="35" spans="1:2" s="86" customFormat="1" ht="12.75" customHeight="1">
      <c r="A35" s="90" t="s">
        <v>56</v>
      </c>
      <c r="B35" s="89"/>
    </row>
    <row r="36" spans="1:2" s="86" customFormat="1" ht="12.75" customHeight="1">
      <c r="A36" s="90" t="s">
        <v>54</v>
      </c>
      <c r="B36" s="89" t="s">
        <v>634</v>
      </c>
    </row>
    <row r="37" spans="1:2" s="86" customFormat="1" ht="12.75" customHeight="1">
      <c r="A37" s="91"/>
      <c r="B37" s="89"/>
    </row>
    <row r="38" spans="1:2" s="86" customFormat="1" ht="12.75" customHeight="1">
      <c r="A38" s="90" t="s">
        <v>57</v>
      </c>
      <c r="B38" s="89"/>
    </row>
    <row r="39" spans="1:2" s="86" customFormat="1" ht="12.75" customHeight="1">
      <c r="A39" s="90" t="s">
        <v>58</v>
      </c>
      <c r="B39" s="89" t="s">
        <v>635</v>
      </c>
    </row>
    <row r="40" spans="1:2" s="86" customFormat="1" ht="12.75" customHeight="1">
      <c r="A40" s="91"/>
      <c r="B40" s="89"/>
    </row>
    <row r="41" spans="1:2" s="86" customFormat="1" ht="12.75" customHeight="1">
      <c r="A41" s="90" t="s">
        <v>59</v>
      </c>
      <c r="B41" s="89"/>
    </row>
    <row r="42" spans="1:2" s="86" customFormat="1" ht="12.75" customHeight="1">
      <c r="A42" s="90" t="s">
        <v>60</v>
      </c>
      <c r="B42" s="89" t="s">
        <v>636</v>
      </c>
    </row>
    <row r="43" spans="1:2" s="86" customFormat="1" ht="12.75" customHeight="1">
      <c r="A43" s="91"/>
      <c r="B43" s="89"/>
    </row>
    <row r="44" spans="1:2" s="86" customFormat="1" ht="12.75" customHeight="1">
      <c r="A44" s="90" t="s">
        <v>440</v>
      </c>
      <c r="B44" s="89"/>
    </row>
    <row r="45" spans="1:2" s="86" customFormat="1" ht="12.75" customHeight="1">
      <c r="A45" s="90" t="s">
        <v>441</v>
      </c>
      <c r="B45" s="89" t="s">
        <v>637</v>
      </c>
    </row>
    <row r="46" spans="1:2" s="86" customFormat="1" ht="12.75" customHeight="1">
      <c r="A46" s="91"/>
      <c r="B46" s="89"/>
    </row>
    <row r="47" spans="1:2" s="86" customFormat="1" ht="12.75" customHeight="1">
      <c r="A47" s="90" t="s">
        <v>442</v>
      </c>
      <c r="B47" s="89"/>
    </row>
    <row r="48" spans="1:2" s="86" customFormat="1" ht="12.75" customHeight="1">
      <c r="A48" s="90" t="s">
        <v>443</v>
      </c>
      <c r="B48" s="89" t="s">
        <v>638</v>
      </c>
    </row>
    <row r="49" spans="1:7" s="86" customFormat="1" ht="12.75" customHeight="1">
      <c r="A49" s="90"/>
      <c r="B49" s="89"/>
    </row>
    <row r="50" spans="1:7" s="86" customFormat="1" ht="12.75" customHeight="1">
      <c r="A50" s="90" t="s">
        <v>527</v>
      </c>
      <c r="B50" s="89"/>
      <c r="C50" s="78"/>
      <c r="D50" s="78"/>
      <c r="E50" s="78"/>
      <c r="F50" s="78"/>
    </row>
    <row r="51" spans="1:7" s="86" customFormat="1" ht="12.75" customHeight="1">
      <c r="A51" s="90" t="s">
        <v>444</v>
      </c>
      <c r="B51" s="89" t="s">
        <v>639</v>
      </c>
      <c r="C51" s="78"/>
      <c r="D51" s="78"/>
      <c r="E51" s="78"/>
      <c r="F51" s="78"/>
    </row>
    <row r="52" spans="1:7" s="86" customFormat="1" ht="12.75" customHeight="1">
      <c r="B52" s="89"/>
    </row>
    <row r="53" spans="1:7" s="86" customFormat="1" ht="12.75" customHeight="1">
      <c r="A53" s="90" t="s">
        <v>528</v>
      </c>
      <c r="B53" s="89"/>
    </row>
    <row r="54" spans="1:7" s="86" customFormat="1" ht="12.75" customHeight="1">
      <c r="A54" s="90" t="s">
        <v>444</v>
      </c>
      <c r="B54" s="89" t="s">
        <v>640</v>
      </c>
    </row>
    <row r="55" spans="1:7" s="86" customFormat="1" ht="12.75" customHeight="1">
      <c r="B55" s="89"/>
    </row>
    <row r="56" spans="1:7" s="86" customFormat="1" ht="12.75" customHeight="1">
      <c r="A56" s="90" t="s">
        <v>583</v>
      </c>
      <c r="B56" s="89"/>
      <c r="C56" s="78"/>
      <c r="D56" s="78"/>
      <c r="E56" s="78"/>
      <c r="F56" s="78"/>
      <c r="G56" s="78"/>
    </row>
    <row r="57" spans="1:7" s="86" customFormat="1" ht="12.75" customHeight="1">
      <c r="A57" s="90" t="s">
        <v>445</v>
      </c>
      <c r="B57" s="89" t="s">
        <v>641</v>
      </c>
      <c r="C57" s="78"/>
      <c r="D57" s="78"/>
      <c r="E57" s="78"/>
      <c r="F57" s="78"/>
      <c r="G57" s="78"/>
    </row>
    <row r="58" spans="1:7" s="86" customFormat="1" ht="12.75" customHeight="1">
      <c r="B58" s="89"/>
    </row>
    <row r="59" spans="1:7" s="86" customFormat="1" ht="12.75" customHeight="1">
      <c r="A59" s="90" t="s">
        <v>529</v>
      </c>
      <c r="B59" s="89"/>
      <c r="C59" s="78"/>
      <c r="D59" s="78"/>
      <c r="E59" s="78"/>
      <c r="F59" s="78"/>
      <c r="G59" s="78"/>
    </row>
    <row r="60" spans="1:7" s="86" customFormat="1" ht="12.75" customHeight="1">
      <c r="A60" s="90" t="s">
        <v>445</v>
      </c>
      <c r="B60" s="89" t="s">
        <v>642</v>
      </c>
      <c r="C60" s="78"/>
      <c r="D60" s="78"/>
      <c r="E60" s="78"/>
      <c r="F60" s="78"/>
      <c r="G60" s="78"/>
    </row>
    <row r="61" spans="1:7" s="86" customFormat="1" ht="12.75" customHeight="1">
      <c r="B61" s="89"/>
    </row>
    <row r="62" spans="1:7" s="86" customFormat="1" ht="12.75" customHeight="1">
      <c r="A62" s="92" t="s">
        <v>530</v>
      </c>
      <c r="B62" s="89"/>
      <c r="C62" s="78"/>
      <c r="D62" s="78"/>
      <c r="E62" s="78"/>
      <c r="F62" s="78"/>
      <c r="G62" s="78"/>
    </row>
    <row r="63" spans="1:7" s="86" customFormat="1" ht="12.75" customHeight="1">
      <c r="A63" s="90" t="s">
        <v>445</v>
      </c>
      <c r="B63" s="89" t="s">
        <v>643</v>
      </c>
      <c r="C63" s="78"/>
      <c r="D63" s="78"/>
      <c r="E63" s="78"/>
      <c r="F63" s="78"/>
      <c r="G63" s="78"/>
    </row>
    <row r="64" spans="1:7" ht="12.75" customHeight="1">
      <c r="B64" s="89"/>
    </row>
  </sheetData>
  <pageMargins left="0.59055118110236227" right="0.59055118110236227" top="0.59055118110236227" bottom="0.19685039370078741" header="0.31496062992125984" footer="0.27559055118110237"/>
  <pageSetup paperSize="9" firstPageNumber="24" fitToWidth="0" pageOrder="overThenDown" orientation="portrait"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3"/>
  <sheetViews>
    <sheetView zoomScaleNormal="100" workbookViewId="0"/>
  </sheetViews>
  <sheetFormatPr baseColWidth="10" defaultColWidth="11" defaultRowHeight="15" customHeight="1"/>
  <cols>
    <col min="1" max="1" width="5.375" style="112" customWidth="1"/>
    <col min="2" max="2" width="35.5" style="112" customWidth="1"/>
    <col min="3" max="3" width="42.25" style="112" customWidth="1"/>
    <col min="4" max="16384" width="11" style="112"/>
  </cols>
  <sheetData>
    <row r="1" spans="1:3" ht="30" customHeight="1">
      <c r="A1" s="262" t="s">
        <v>52</v>
      </c>
    </row>
    <row r="2" spans="1:3" ht="15" customHeight="1">
      <c r="A2" s="272" t="s">
        <v>571</v>
      </c>
      <c r="B2" s="272"/>
      <c r="C2" s="272"/>
    </row>
    <row r="3" spans="1:3" ht="15" customHeight="1">
      <c r="A3" s="272"/>
      <c r="B3" s="272"/>
      <c r="C3" s="272"/>
    </row>
    <row r="4" spans="1:3" ht="15" customHeight="1">
      <c r="A4" s="272"/>
      <c r="B4" s="272"/>
      <c r="C4" s="272"/>
    </row>
    <row r="5" spans="1:3" ht="15" customHeight="1">
      <c r="A5" s="272"/>
      <c r="B5" s="272"/>
      <c r="C5" s="272"/>
    </row>
    <row r="6" spans="1:3" ht="15" customHeight="1">
      <c r="A6" s="272"/>
      <c r="B6" s="272"/>
      <c r="C6" s="272"/>
    </row>
    <row r="7" spans="1:3" ht="15" customHeight="1">
      <c r="A7" s="272" t="s">
        <v>61</v>
      </c>
      <c r="B7" s="272"/>
      <c r="C7" s="272"/>
    </row>
    <row r="8" spans="1:3" ht="15" customHeight="1">
      <c r="A8" s="272"/>
      <c r="B8" s="272"/>
      <c r="C8" s="272"/>
    </row>
    <row r="9" spans="1:3" ht="15" customHeight="1">
      <c r="A9" s="272"/>
      <c r="B9" s="272"/>
      <c r="C9" s="272"/>
    </row>
    <row r="10" spans="1:3" ht="15" customHeight="1">
      <c r="A10" s="280" t="s">
        <v>531</v>
      </c>
      <c r="B10" s="280"/>
      <c r="C10" s="280"/>
    </row>
    <row r="11" spans="1:3" ht="15" customHeight="1">
      <c r="A11" s="280"/>
      <c r="B11" s="280"/>
      <c r="C11" s="280"/>
    </row>
    <row r="12" spans="1:3" ht="15" customHeight="1">
      <c r="A12" s="280"/>
      <c r="B12" s="280"/>
      <c r="C12" s="280"/>
    </row>
    <row r="13" spans="1:3" ht="15" customHeight="1">
      <c r="A13" s="280"/>
      <c r="B13" s="280"/>
      <c r="C13" s="280"/>
    </row>
    <row r="14" spans="1:3" ht="15" customHeight="1">
      <c r="A14" s="272" t="s">
        <v>426</v>
      </c>
      <c r="B14" s="272"/>
      <c r="C14" s="272"/>
    </row>
    <row r="15" spans="1:3" ht="15" customHeight="1">
      <c r="A15" s="272"/>
      <c r="B15" s="272"/>
      <c r="C15" s="272"/>
    </row>
    <row r="16" spans="1:3" ht="15" customHeight="1">
      <c r="A16" s="272"/>
      <c r="B16" s="272"/>
      <c r="C16" s="272"/>
    </row>
    <row r="17" spans="1:3" ht="15" customHeight="1">
      <c r="A17" s="272"/>
      <c r="B17" s="272"/>
      <c r="C17" s="272"/>
    </row>
    <row r="18" spans="1:3" ht="15" customHeight="1">
      <c r="A18" s="272"/>
      <c r="B18" s="272"/>
      <c r="C18" s="272"/>
    </row>
    <row r="19" spans="1:3" ht="15" customHeight="1">
      <c r="A19" s="272"/>
      <c r="B19" s="272"/>
      <c r="C19" s="272"/>
    </row>
    <row r="20" spans="1:3" ht="15" customHeight="1">
      <c r="A20" s="275" t="s">
        <v>584</v>
      </c>
      <c r="B20" s="275"/>
      <c r="C20" s="275"/>
    </row>
    <row r="21" spans="1:3" ht="15" customHeight="1">
      <c r="A21" s="275"/>
      <c r="B21" s="275"/>
      <c r="C21" s="275"/>
    </row>
    <row r="22" spans="1:3" ht="15" customHeight="1">
      <c r="A22" s="275"/>
      <c r="B22" s="275"/>
      <c r="C22" s="275"/>
    </row>
    <row r="23" spans="1:3" ht="15" customHeight="1">
      <c r="A23" s="275"/>
      <c r="B23" s="275"/>
      <c r="C23" s="275"/>
    </row>
    <row r="24" spans="1:3" ht="15" customHeight="1">
      <c r="A24" s="275"/>
      <c r="B24" s="275"/>
      <c r="C24" s="275"/>
    </row>
    <row r="25" spans="1:3" ht="15" customHeight="1">
      <c r="A25" s="275"/>
      <c r="B25" s="275"/>
      <c r="C25" s="275"/>
    </row>
    <row r="26" spans="1:3" ht="15" customHeight="1">
      <c r="A26" s="275"/>
      <c r="B26" s="275"/>
      <c r="C26" s="275"/>
    </row>
    <row r="27" spans="1:3" ht="15" customHeight="1">
      <c r="A27" s="275"/>
      <c r="B27" s="275"/>
      <c r="C27" s="275"/>
    </row>
    <row r="28" spans="1:3" ht="15" customHeight="1">
      <c r="A28" s="135"/>
      <c r="B28" s="135"/>
      <c r="C28" s="135"/>
    </row>
    <row r="29" spans="1:3" ht="15" customHeight="1">
      <c r="A29" s="281" t="s">
        <v>585</v>
      </c>
      <c r="B29" s="281"/>
      <c r="C29" s="281"/>
    </row>
    <row r="30" spans="1:3" ht="15" customHeight="1">
      <c r="A30" s="281"/>
      <c r="B30" s="281"/>
      <c r="C30" s="281"/>
    </row>
    <row r="31" spans="1:3" ht="15" customHeight="1">
      <c r="A31" s="281"/>
      <c r="B31" s="281"/>
      <c r="C31" s="281"/>
    </row>
    <row r="32" spans="1:3" ht="15" customHeight="1">
      <c r="A32" s="281"/>
      <c r="B32" s="281"/>
      <c r="C32" s="281"/>
    </row>
    <row r="33" spans="1:3" ht="15" customHeight="1">
      <c r="A33" s="272" t="s">
        <v>62</v>
      </c>
      <c r="B33" s="272"/>
      <c r="C33" s="272"/>
    </row>
    <row r="34" spans="1:3" ht="15" customHeight="1">
      <c r="A34" s="117"/>
      <c r="B34" s="117"/>
      <c r="C34" s="117"/>
    </row>
    <row r="35" spans="1:3" ht="15" customHeight="1">
      <c r="A35" s="275" t="s">
        <v>532</v>
      </c>
      <c r="B35" s="275"/>
      <c r="C35" s="275"/>
    </row>
    <row r="36" spans="1:3" ht="15" customHeight="1">
      <c r="A36" s="275"/>
      <c r="B36" s="275"/>
      <c r="C36" s="275"/>
    </row>
    <row r="37" spans="1:3" ht="15" customHeight="1">
      <c r="A37" s="275"/>
      <c r="B37" s="275"/>
      <c r="C37" s="275"/>
    </row>
    <row r="38" spans="1:3" ht="15" customHeight="1">
      <c r="A38" s="272" t="s">
        <v>63</v>
      </c>
      <c r="B38" s="272"/>
      <c r="C38" s="272"/>
    </row>
    <row r="39" spans="1:3" ht="15" customHeight="1">
      <c r="A39" s="272"/>
      <c r="B39" s="272"/>
      <c r="C39" s="272"/>
    </row>
    <row r="40" spans="1:3" ht="15" customHeight="1">
      <c r="A40" s="272"/>
      <c r="B40" s="272"/>
      <c r="C40" s="272"/>
    </row>
    <row r="41" spans="1:3" ht="15" customHeight="1">
      <c r="A41" s="272"/>
      <c r="B41" s="272"/>
      <c r="C41" s="272"/>
    </row>
    <row r="42" spans="1:3" ht="15" customHeight="1">
      <c r="A42" s="272"/>
      <c r="B42" s="272"/>
      <c r="C42" s="272"/>
    </row>
    <row r="43" spans="1:3" ht="30" customHeight="1">
      <c r="A43" s="132" t="s">
        <v>64</v>
      </c>
    </row>
    <row r="44" spans="1:3" s="120" customFormat="1" ht="15" customHeight="1">
      <c r="A44" s="113" t="s">
        <v>65</v>
      </c>
      <c r="B44" s="114"/>
      <c r="C44" s="114"/>
    </row>
    <row r="45" spans="1:3" ht="15" customHeight="1">
      <c r="A45" s="275" t="s">
        <v>592</v>
      </c>
      <c r="B45" s="275"/>
      <c r="C45" s="275"/>
    </row>
    <row r="46" spans="1:3" ht="15" customHeight="1">
      <c r="A46" s="275"/>
      <c r="B46" s="275"/>
      <c r="C46" s="275"/>
    </row>
    <row r="47" spans="1:3" ht="15" customHeight="1">
      <c r="A47" s="275"/>
      <c r="B47" s="275"/>
      <c r="C47" s="275"/>
    </row>
    <row r="48" spans="1:3" ht="15" customHeight="1">
      <c r="A48" s="275"/>
      <c r="B48" s="275"/>
      <c r="C48" s="275"/>
    </row>
    <row r="49" spans="1:3" ht="15" customHeight="1">
      <c r="A49" s="275"/>
      <c r="B49" s="275"/>
      <c r="C49" s="275"/>
    </row>
    <row r="50" spans="1:3" ht="15" customHeight="1">
      <c r="A50" s="275"/>
      <c r="B50" s="275"/>
      <c r="C50" s="275"/>
    </row>
    <row r="51" spans="1:3" ht="15" customHeight="1">
      <c r="A51" s="275"/>
      <c r="B51" s="275"/>
      <c r="C51" s="275"/>
    </row>
    <row r="52" spans="1:3" ht="15" customHeight="1">
      <c r="A52" s="275"/>
      <c r="B52" s="275"/>
      <c r="C52" s="275"/>
    </row>
    <row r="53" spans="1:3" ht="15" customHeight="1">
      <c r="A53" s="275"/>
      <c r="B53" s="275"/>
      <c r="C53" s="275"/>
    </row>
    <row r="54" spans="1:3" ht="15" customHeight="1">
      <c r="A54" s="272" t="s">
        <v>586</v>
      </c>
      <c r="B54" s="272"/>
      <c r="C54" s="272"/>
    </row>
    <row r="55" spans="1:3" ht="15" customHeight="1">
      <c r="A55" s="272"/>
      <c r="B55" s="272"/>
      <c r="C55" s="272"/>
    </row>
    <row r="56" spans="1:3" ht="15" customHeight="1">
      <c r="A56" s="272"/>
      <c r="B56" s="272"/>
      <c r="C56" s="272"/>
    </row>
    <row r="57" spans="1:3" s="115" customFormat="1" ht="15" customHeight="1">
      <c r="A57" s="121" t="s">
        <v>377</v>
      </c>
      <c r="B57" s="122"/>
      <c r="C57" s="122"/>
    </row>
    <row r="58" spans="1:3" s="115" customFormat="1" ht="15" customHeight="1">
      <c r="A58" s="276" t="s">
        <v>378</v>
      </c>
      <c r="B58" s="276"/>
      <c r="C58" s="276"/>
    </row>
    <row r="59" spans="1:3" s="115" customFormat="1" ht="15" customHeight="1">
      <c r="A59" s="276"/>
      <c r="B59" s="276"/>
      <c r="C59" s="276"/>
    </row>
    <row r="60" spans="1:3" s="115" customFormat="1" ht="15" customHeight="1">
      <c r="A60" s="276"/>
      <c r="B60" s="276"/>
      <c r="C60" s="276"/>
    </row>
    <row r="61" spans="1:3" s="115" customFormat="1" ht="15" customHeight="1">
      <c r="A61" s="276"/>
      <c r="B61" s="276"/>
      <c r="C61" s="276"/>
    </row>
    <row r="62" spans="1:3" s="115" customFormat="1" ht="15" customHeight="1">
      <c r="A62" s="276" t="s">
        <v>379</v>
      </c>
      <c r="B62" s="276"/>
      <c r="C62" s="276"/>
    </row>
    <row r="63" spans="1:3" s="115" customFormat="1" ht="15" customHeight="1">
      <c r="A63" s="276"/>
      <c r="B63" s="276"/>
      <c r="C63" s="276"/>
    </row>
    <row r="64" spans="1:3" s="115" customFormat="1" ht="15" customHeight="1">
      <c r="A64" s="276"/>
      <c r="B64" s="276"/>
      <c r="C64" s="276"/>
    </row>
    <row r="65" spans="1:22" s="115" customFormat="1" ht="15" customHeight="1">
      <c r="A65" s="277" t="s">
        <v>593</v>
      </c>
      <c r="B65" s="277"/>
      <c r="C65" s="277"/>
    </row>
    <row r="66" spans="1:22" s="115" customFormat="1" ht="15" customHeight="1">
      <c r="A66" s="277"/>
      <c r="B66" s="277"/>
      <c r="C66" s="277"/>
    </row>
    <row r="67" spans="1:22" s="115" customFormat="1" ht="15" customHeight="1">
      <c r="A67" s="277"/>
      <c r="B67" s="277"/>
      <c r="C67" s="277"/>
    </row>
    <row r="68" spans="1:22" s="115" customFormat="1" ht="15" customHeight="1">
      <c r="A68" s="275" t="s">
        <v>382</v>
      </c>
      <c r="B68" s="275"/>
      <c r="C68" s="275"/>
    </row>
    <row r="69" spans="1:22" ht="15" customHeight="1">
      <c r="A69" s="275"/>
      <c r="B69" s="275"/>
      <c r="C69" s="275"/>
    </row>
    <row r="70" spans="1:22" ht="15" customHeight="1">
      <c r="A70" s="272" t="s">
        <v>66</v>
      </c>
      <c r="B70" s="272"/>
      <c r="C70" s="272"/>
    </row>
    <row r="71" spans="1:22" ht="15" customHeight="1">
      <c r="A71" s="272"/>
      <c r="B71" s="272"/>
      <c r="C71" s="272"/>
    </row>
    <row r="72" spans="1:22" ht="15" customHeight="1">
      <c r="A72" s="272"/>
      <c r="B72" s="272"/>
      <c r="C72" s="272"/>
    </row>
    <row r="73" spans="1:22" ht="15" customHeight="1">
      <c r="A73" s="272" t="s">
        <v>438</v>
      </c>
      <c r="B73" s="272"/>
      <c r="C73" s="272"/>
    </row>
    <row r="74" spans="1:22" ht="15" customHeight="1">
      <c r="A74" s="272"/>
      <c r="B74" s="272"/>
      <c r="C74" s="272"/>
    </row>
    <row r="75" spans="1:22" ht="15" customHeight="1">
      <c r="A75" s="272"/>
      <c r="B75" s="272"/>
      <c r="C75" s="272"/>
    </row>
    <row r="76" spans="1:22" ht="15" customHeight="1">
      <c r="A76" s="272"/>
      <c r="B76" s="272"/>
      <c r="C76" s="272"/>
    </row>
    <row r="77" spans="1:22" ht="15" customHeight="1">
      <c r="A77" s="272" t="s">
        <v>533</v>
      </c>
      <c r="B77" s="272"/>
      <c r="C77" s="272"/>
    </row>
    <row r="78" spans="1:22" ht="15" customHeight="1">
      <c r="A78" s="272"/>
      <c r="B78" s="272"/>
      <c r="C78" s="272"/>
    </row>
    <row r="79" spans="1:22" ht="15" customHeight="1">
      <c r="A79" s="272"/>
      <c r="B79" s="272"/>
      <c r="C79" s="272"/>
    </row>
    <row r="80" spans="1:22" s="115" customFormat="1" ht="20.100000000000001" customHeight="1">
      <c r="A80" s="113" t="s">
        <v>67</v>
      </c>
      <c r="E80" s="123"/>
      <c r="F80" s="123"/>
      <c r="G80" s="123"/>
      <c r="H80" s="123"/>
      <c r="I80" s="123"/>
      <c r="J80" s="123"/>
      <c r="K80" s="123"/>
      <c r="L80" s="123"/>
      <c r="M80" s="123"/>
      <c r="N80" s="123"/>
      <c r="O80" s="123"/>
      <c r="P80" s="123"/>
      <c r="Q80" s="123"/>
      <c r="R80" s="123"/>
      <c r="S80" s="123"/>
      <c r="T80" s="123"/>
      <c r="U80" s="123"/>
      <c r="V80" s="123"/>
    </row>
    <row r="81" spans="1:3" ht="15" customHeight="1">
      <c r="A81" s="272" t="s">
        <v>68</v>
      </c>
      <c r="B81" s="272"/>
      <c r="C81" s="272"/>
    </row>
    <row r="82" spans="1:3" ht="15" customHeight="1">
      <c r="A82" s="272"/>
      <c r="B82" s="272"/>
      <c r="C82" s="272"/>
    </row>
    <row r="83" spans="1:3" ht="15" customHeight="1">
      <c r="A83" s="272"/>
      <c r="B83" s="272"/>
      <c r="C83" s="272"/>
    </row>
    <row r="84" spans="1:3" ht="15" customHeight="1">
      <c r="A84" s="272"/>
      <c r="B84" s="272"/>
      <c r="C84" s="272"/>
    </row>
    <row r="85" spans="1:3" ht="15" customHeight="1">
      <c r="A85" s="272"/>
      <c r="B85" s="272"/>
      <c r="C85" s="272"/>
    </row>
    <row r="86" spans="1:3" ht="15" customHeight="1">
      <c r="A86" s="272"/>
      <c r="B86" s="272"/>
      <c r="C86" s="272"/>
    </row>
    <row r="87" spans="1:3" ht="15" customHeight="1">
      <c r="A87" s="272"/>
      <c r="B87" s="272"/>
      <c r="C87" s="272"/>
    </row>
    <row r="88" spans="1:3" ht="15" customHeight="1">
      <c r="A88" s="278" t="s">
        <v>384</v>
      </c>
      <c r="B88" s="278"/>
      <c r="C88" s="278"/>
    </row>
    <row r="89" spans="1:3" ht="15" customHeight="1">
      <c r="A89" s="278"/>
      <c r="B89" s="278"/>
      <c r="C89" s="278"/>
    </row>
    <row r="90" spans="1:3" ht="15" customHeight="1">
      <c r="A90" s="278"/>
      <c r="B90" s="278"/>
      <c r="C90" s="278"/>
    </row>
    <row r="91" spans="1:3" ht="15" customHeight="1">
      <c r="A91" s="278"/>
      <c r="B91" s="278"/>
      <c r="C91" s="278"/>
    </row>
    <row r="92" spans="1:3" ht="15" customHeight="1">
      <c r="A92" s="278"/>
      <c r="B92" s="278"/>
      <c r="C92" s="278"/>
    </row>
    <row r="93" spans="1:3" ht="15" customHeight="1">
      <c r="A93" s="278"/>
      <c r="B93" s="278"/>
      <c r="C93" s="278"/>
    </row>
    <row r="94" spans="1:3" ht="15" customHeight="1">
      <c r="A94" s="272" t="s">
        <v>383</v>
      </c>
      <c r="B94" s="272"/>
      <c r="C94" s="272"/>
    </row>
    <row r="95" spans="1:3" ht="15" customHeight="1">
      <c r="A95" s="272"/>
      <c r="B95" s="272"/>
      <c r="C95" s="272"/>
    </row>
    <row r="96" spans="1:3" ht="15" customHeight="1">
      <c r="A96" s="272"/>
      <c r="B96" s="272"/>
      <c r="C96" s="272"/>
    </row>
    <row r="97" spans="1:22" ht="15" customHeight="1">
      <c r="A97" s="272"/>
      <c r="B97" s="272"/>
      <c r="C97" s="272"/>
    </row>
    <row r="98" spans="1:22" ht="15" customHeight="1">
      <c r="A98" s="272"/>
      <c r="B98" s="272"/>
      <c r="C98" s="272"/>
    </row>
    <row r="99" spans="1:22" ht="15" customHeight="1">
      <c r="A99" s="272"/>
      <c r="B99" s="272"/>
      <c r="C99" s="272"/>
    </row>
    <row r="100" spans="1:22" ht="15" customHeight="1">
      <c r="A100" s="272"/>
      <c r="B100" s="272"/>
      <c r="C100" s="272"/>
    </row>
    <row r="101" spans="1:22" s="115" customFormat="1" ht="20.100000000000001" customHeight="1">
      <c r="A101" s="113" t="s">
        <v>69</v>
      </c>
      <c r="E101" s="123"/>
      <c r="F101" s="123"/>
      <c r="G101" s="123"/>
      <c r="H101" s="123"/>
      <c r="I101" s="123"/>
      <c r="J101" s="123"/>
      <c r="K101" s="123"/>
      <c r="L101" s="123"/>
      <c r="M101" s="123"/>
      <c r="N101" s="123"/>
      <c r="O101" s="123"/>
      <c r="P101" s="123"/>
      <c r="Q101" s="123"/>
      <c r="R101" s="123"/>
      <c r="S101" s="123"/>
      <c r="T101" s="123"/>
      <c r="U101" s="123"/>
      <c r="V101" s="123"/>
    </row>
    <row r="102" spans="1:22" ht="15" customHeight="1">
      <c r="A102" s="272" t="s">
        <v>392</v>
      </c>
      <c r="B102" s="272"/>
      <c r="C102" s="272"/>
    </row>
    <row r="103" spans="1:22" ht="15" customHeight="1">
      <c r="A103" s="272"/>
      <c r="B103" s="272"/>
      <c r="C103" s="272"/>
    </row>
    <row r="104" spans="1:22" ht="15" customHeight="1">
      <c r="A104" s="272"/>
      <c r="B104" s="272"/>
      <c r="C104" s="272"/>
    </row>
    <row r="105" spans="1:22" ht="15" customHeight="1">
      <c r="A105" s="272"/>
      <c r="B105" s="272"/>
      <c r="C105" s="272"/>
    </row>
    <row r="106" spans="1:22" ht="15" customHeight="1">
      <c r="A106" s="136"/>
      <c r="B106" s="136"/>
      <c r="C106" s="136"/>
    </row>
    <row r="107" spans="1:22" ht="15" customHeight="1">
      <c r="A107" s="94"/>
      <c r="B107" s="94"/>
      <c r="C107" s="94"/>
    </row>
    <row r="108" spans="1:22" ht="15" customHeight="1">
      <c r="A108" s="112" t="s">
        <v>70</v>
      </c>
      <c r="B108" s="118"/>
      <c r="C108" s="118"/>
    </row>
    <row r="109" spans="1:22" s="115" customFormat="1" ht="15" customHeight="1">
      <c r="A109" s="279" t="s">
        <v>393</v>
      </c>
      <c r="B109" s="279"/>
      <c r="C109" s="279"/>
    </row>
    <row r="110" spans="1:22" s="115" customFormat="1" ht="15" customHeight="1">
      <c r="A110" s="279"/>
      <c r="B110" s="279"/>
      <c r="C110" s="279"/>
    </row>
    <row r="111" spans="1:22" s="115" customFormat="1" ht="15" customHeight="1">
      <c r="A111" s="279"/>
      <c r="B111" s="279"/>
      <c r="C111" s="279"/>
      <c r="D111" s="124"/>
    </row>
    <row r="112" spans="1:22" s="115" customFormat="1" ht="15" customHeight="1">
      <c r="A112" s="136"/>
      <c r="B112" s="136"/>
      <c r="C112" s="136"/>
      <c r="D112" s="124"/>
    </row>
    <row r="113" spans="1:22" ht="15" customHeight="1">
      <c r="A113" s="272" t="s">
        <v>587</v>
      </c>
      <c r="B113" s="272"/>
      <c r="C113" s="272"/>
    </row>
    <row r="114" spans="1:22" ht="15" customHeight="1">
      <c r="A114" s="272"/>
      <c r="B114" s="272"/>
      <c r="C114" s="272"/>
    </row>
    <row r="115" spans="1:22" ht="15" customHeight="1">
      <c r="A115" s="272"/>
      <c r="B115" s="272"/>
      <c r="C115" s="272"/>
    </row>
    <row r="116" spans="1:22" ht="15" customHeight="1">
      <c r="A116" s="272"/>
      <c r="B116" s="272"/>
      <c r="C116" s="272"/>
    </row>
    <row r="117" spans="1:22" ht="15" customHeight="1">
      <c r="A117" s="272"/>
      <c r="B117" s="272"/>
      <c r="C117" s="272"/>
    </row>
    <row r="118" spans="1:22" ht="15" customHeight="1">
      <c r="A118" s="272"/>
      <c r="B118" s="272"/>
      <c r="C118" s="272"/>
    </row>
    <row r="119" spans="1:22" ht="15" customHeight="1">
      <c r="A119" s="272"/>
      <c r="B119" s="272"/>
      <c r="C119" s="272"/>
    </row>
    <row r="120" spans="1:22" ht="15" customHeight="1">
      <c r="A120" s="272"/>
      <c r="B120" s="272"/>
      <c r="C120" s="272"/>
    </row>
    <row r="121" spans="1:22" ht="15" customHeight="1">
      <c r="A121" s="272"/>
      <c r="B121" s="272"/>
      <c r="C121" s="272"/>
    </row>
    <row r="122" spans="1:22" ht="15" customHeight="1">
      <c r="A122" s="272"/>
      <c r="B122" s="272"/>
      <c r="C122" s="272"/>
    </row>
    <row r="123" spans="1:22" ht="15" customHeight="1">
      <c r="A123" s="272"/>
      <c r="B123" s="272"/>
      <c r="C123" s="272"/>
    </row>
    <row r="124" spans="1:22" ht="15" customHeight="1">
      <c r="A124" s="272"/>
      <c r="B124" s="272"/>
      <c r="C124" s="272"/>
    </row>
    <row r="125" spans="1:22" s="115" customFormat="1" ht="20.100000000000001" customHeight="1">
      <c r="A125" s="113" t="s">
        <v>71</v>
      </c>
      <c r="E125" s="123"/>
      <c r="F125" s="123"/>
      <c r="G125" s="123"/>
      <c r="H125" s="123"/>
      <c r="I125" s="123"/>
      <c r="J125" s="123"/>
      <c r="K125" s="123"/>
      <c r="L125" s="123"/>
      <c r="M125" s="123"/>
      <c r="N125" s="123"/>
      <c r="O125" s="123"/>
      <c r="P125" s="123"/>
      <c r="Q125" s="123"/>
      <c r="R125" s="123"/>
      <c r="S125" s="123"/>
      <c r="T125" s="123"/>
      <c r="U125" s="123"/>
      <c r="V125" s="123"/>
    </row>
    <row r="126" spans="1:22" ht="15" customHeight="1">
      <c r="A126" s="272" t="s">
        <v>387</v>
      </c>
      <c r="B126" s="272"/>
      <c r="C126" s="272"/>
    </row>
    <row r="127" spans="1:22" ht="15" customHeight="1">
      <c r="A127" s="272"/>
      <c r="B127" s="272"/>
      <c r="C127" s="272"/>
    </row>
    <row r="128" spans="1:22" ht="15" customHeight="1">
      <c r="A128" s="272"/>
      <c r="B128" s="272"/>
      <c r="C128" s="272"/>
    </row>
    <row r="129" spans="1:22" ht="15" customHeight="1">
      <c r="A129" s="272"/>
      <c r="B129" s="272"/>
      <c r="C129" s="272"/>
    </row>
    <row r="130" spans="1:22" s="115" customFormat="1" ht="20.100000000000001" customHeight="1">
      <c r="A130" s="113" t="s">
        <v>72</v>
      </c>
      <c r="E130" s="123"/>
      <c r="F130" s="123"/>
      <c r="G130" s="123"/>
      <c r="H130" s="123"/>
      <c r="I130" s="123"/>
      <c r="J130" s="123"/>
      <c r="K130" s="123"/>
      <c r="L130" s="123"/>
      <c r="M130" s="123"/>
      <c r="N130" s="123"/>
      <c r="O130" s="123"/>
      <c r="P130" s="123"/>
      <c r="Q130" s="123"/>
      <c r="R130" s="123"/>
      <c r="S130" s="123"/>
      <c r="T130" s="123"/>
      <c r="U130" s="123"/>
      <c r="V130" s="123"/>
    </row>
    <row r="131" spans="1:22" ht="15" customHeight="1">
      <c r="A131" s="272" t="s">
        <v>588</v>
      </c>
      <c r="B131" s="272"/>
      <c r="C131" s="272"/>
    </row>
    <row r="132" spans="1:22" ht="15" customHeight="1">
      <c r="A132" s="272"/>
      <c r="B132" s="272"/>
      <c r="C132" s="272"/>
    </row>
    <row r="133" spans="1:22" ht="15" customHeight="1">
      <c r="A133" s="272"/>
      <c r="B133" s="272"/>
      <c r="C133" s="272"/>
    </row>
    <row r="134" spans="1:22" ht="15" customHeight="1">
      <c r="A134" s="272"/>
      <c r="B134" s="272"/>
      <c r="C134" s="272"/>
    </row>
    <row r="135" spans="1:22" ht="15" customHeight="1">
      <c r="A135" s="272"/>
      <c r="B135" s="272"/>
      <c r="C135" s="272"/>
    </row>
    <row r="136" spans="1:22" ht="15" customHeight="1">
      <c r="A136" s="272"/>
      <c r="B136" s="272"/>
      <c r="C136" s="272"/>
    </row>
    <row r="137" spans="1:22" ht="15" customHeight="1">
      <c r="A137" s="272"/>
      <c r="B137" s="272"/>
      <c r="C137" s="272"/>
    </row>
    <row r="138" spans="1:22" ht="15" customHeight="1">
      <c r="A138" s="272"/>
      <c r="B138" s="272"/>
      <c r="C138" s="272"/>
    </row>
    <row r="139" spans="1:22" ht="15" customHeight="1">
      <c r="A139" s="272"/>
      <c r="B139" s="272"/>
      <c r="C139" s="272"/>
    </row>
    <row r="140" spans="1:22" ht="15" customHeight="1">
      <c r="A140" s="272"/>
      <c r="B140" s="272"/>
      <c r="C140" s="272"/>
    </row>
    <row r="141" spans="1:22" ht="15" customHeight="1">
      <c r="A141" s="272" t="s">
        <v>390</v>
      </c>
      <c r="B141" s="272"/>
      <c r="C141" s="272"/>
    </row>
    <row r="142" spans="1:22" ht="15" customHeight="1">
      <c r="A142" s="272"/>
      <c r="B142" s="272"/>
      <c r="C142" s="272"/>
    </row>
    <row r="143" spans="1:22" ht="15" customHeight="1">
      <c r="A143" s="272" t="s">
        <v>73</v>
      </c>
      <c r="B143" s="272"/>
      <c r="C143" s="272"/>
    </row>
    <row r="144" spans="1:22" ht="15" customHeight="1">
      <c r="A144" s="272"/>
      <c r="B144" s="272"/>
      <c r="C144" s="272"/>
    </row>
    <row r="145" spans="1:3" ht="15" customHeight="1">
      <c r="A145" s="272" t="s">
        <v>74</v>
      </c>
      <c r="B145" s="272"/>
      <c r="C145" s="272"/>
    </row>
    <row r="146" spans="1:3" ht="15" customHeight="1">
      <c r="A146" s="272"/>
      <c r="B146" s="272"/>
      <c r="C146" s="272"/>
    </row>
    <row r="147" spans="1:3" ht="15" customHeight="1">
      <c r="A147" s="272"/>
      <c r="B147" s="272"/>
      <c r="C147" s="272"/>
    </row>
    <row r="148" spans="1:3" ht="15" customHeight="1">
      <c r="A148" s="272"/>
      <c r="B148" s="272"/>
      <c r="C148" s="272"/>
    </row>
    <row r="149" spans="1:3" ht="15" customHeight="1">
      <c r="A149" s="272"/>
      <c r="B149" s="272"/>
      <c r="C149" s="272"/>
    </row>
    <row r="150" spans="1:3" ht="15" customHeight="1">
      <c r="A150" s="272" t="s">
        <v>75</v>
      </c>
      <c r="B150" s="272"/>
      <c r="C150" s="272"/>
    </row>
    <row r="151" spans="1:3" ht="15" customHeight="1">
      <c r="A151" s="272"/>
      <c r="B151" s="272"/>
      <c r="C151" s="272"/>
    </row>
    <row r="152" spans="1:3" ht="15" customHeight="1">
      <c r="A152" s="125" t="s">
        <v>76</v>
      </c>
      <c r="B152" s="126" t="s">
        <v>77</v>
      </c>
      <c r="C152" s="126"/>
    </row>
    <row r="153" spans="1:3" ht="7.5" customHeight="1">
      <c r="A153" s="125"/>
      <c r="B153" s="126"/>
      <c r="C153" s="126"/>
    </row>
    <row r="154" spans="1:3" ht="15" customHeight="1">
      <c r="A154" s="125"/>
      <c r="B154" s="272" t="s">
        <v>534</v>
      </c>
      <c r="C154" s="272"/>
    </row>
    <row r="155" spans="1:3" ht="15" customHeight="1">
      <c r="A155" s="125"/>
      <c r="B155" s="272"/>
      <c r="C155" s="272"/>
    </row>
    <row r="156" spans="1:3" ht="15" customHeight="1">
      <c r="A156" s="125"/>
      <c r="B156" s="272"/>
      <c r="C156" s="272"/>
    </row>
    <row r="157" spans="1:3" ht="15" customHeight="1">
      <c r="A157" s="125"/>
      <c r="B157" s="272"/>
      <c r="C157" s="272"/>
    </row>
    <row r="158" spans="1:3" ht="15" customHeight="1">
      <c r="A158" s="125" t="s">
        <v>76</v>
      </c>
      <c r="B158" s="126" t="s">
        <v>78</v>
      </c>
      <c r="C158" s="94"/>
    </row>
    <row r="159" spans="1:3" ht="6.75" customHeight="1">
      <c r="A159" s="125"/>
      <c r="B159" s="126"/>
      <c r="C159" s="94"/>
    </row>
    <row r="160" spans="1:3" ht="15" customHeight="1">
      <c r="A160" s="125"/>
      <c r="B160" s="275" t="s">
        <v>589</v>
      </c>
      <c r="C160" s="275"/>
    </row>
    <row r="161" spans="1:3" ht="15" customHeight="1">
      <c r="A161" s="125"/>
      <c r="B161" s="275"/>
      <c r="C161" s="275"/>
    </row>
    <row r="162" spans="1:3" ht="15" customHeight="1">
      <c r="A162" s="125"/>
      <c r="B162" s="275"/>
      <c r="C162" s="275"/>
    </row>
    <row r="163" spans="1:3" ht="15" customHeight="1">
      <c r="A163" s="125"/>
      <c r="B163" s="275"/>
      <c r="C163" s="275"/>
    </row>
    <row r="164" spans="1:3" ht="15" customHeight="1">
      <c r="B164" s="275"/>
      <c r="C164" s="275"/>
    </row>
    <row r="165" spans="1:3" ht="15" customHeight="1">
      <c r="B165" s="275"/>
      <c r="C165" s="275"/>
    </row>
    <row r="166" spans="1:3" ht="15" customHeight="1">
      <c r="B166" s="275"/>
      <c r="C166" s="275"/>
    </row>
    <row r="168" spans="1:3" ht="15" customHeight="1">
      <c r="A168" s="272" t="s">
        <v>79</v>
      </c>
      <c r="B168" s="272"/>
      <c r="C168" s="272"/>
    </row>
    <row r="169" spans="1:3" ht="15" customHeight="1">
      <c r="A169" s="272"/>
      <c r="B169" s="272"/>
      <c r="C169" s="272"/>
    </row>
    <row r="171" spans="1:3" ht="15" customHeight="1">
      <c r="A171" s="273" t="s">
        <v>80</v>
      </c>
      <c r="B171" s="274"/>
      <c r="C171" s="127" t="s">
        <v>81</v>
      </c>
    </row>
    <row r="173" spans="1:3" ht="15" customHeight="1">
      <c r="A173" s="128"/>
      <c r="B173" s="129" t="s">
        <v>82</v>
      </c>
      <c r="C173" s="112" t="s">
        <v>83</v>
      </c>
    </row>
    <row r="174" spans="1:3" ht="15" customHeight="1">
      <c r="A174" s="128"/>
      <c r="B174" s="129" t="s">
        <v>84</v>
      </c>
      <c r="C174" s="112" t="s">
        <v>85</v>
      </c>
    </row>
    <row r="175" spans="1:3" ht="15" customHeight="1">
      <c r="A175" s="128"/>
      <c r="B175" s="129" t="s">
        <v>86</v>
      </c>
      <c r="C175" s="112" t="s">
        <v>87</v>
      </c>
    </row>
    <row r="176" spans="1:3" ht="15" customHeight="1">
      <c r="A176" s="128"/>
      <c r="B176" s="129" t="s">
        <v>88</v>
      </c>
      <c r="C176" s="112" t="s">
        <v>89</v>
      </c>
    </row>
    <row r="177" spans="1:22" ht="15" customHeight="1">
      <c r="A177" s="128"/>
      <c r="B177" s="129" t="s">
        <v>90</v>
      </c>
      <c r="C177" s="112" t="s">
        <v>91</v>
      </c>
    </row>
    <row r="178" spans="1:22" ht="15" customHeight="1">
      <c r="A178" s="128"/>
      <c r="B178" s="129" t="s">
        <v>92</v>
      </c>
      <c r="C178" s="112" t="s">
        <v>93</v>
      </c>
    </row>
    <row r="179" spans="1:22" ht="15" customHeight="1">
      <c r="A179" s="128"/>
      <c r="B179" s="129" t="s">
        <v>94</v>
      </c>
      <c r="C179" s="112" t="s">
        <v>95</v>
      </c>
    </row>
    <row r="180" spans="1:22" ht="15" customHeight="1">
      <c r="A180" s="128"/>
      <c r="B180" s="129" t="s">
        <v>96</v>
      </c>
      <c r="C180" s="112" t="s">
        <v>97</v>
      </c>
    </row>
    <row r="181" spans="1:22" ht="15" customHeight="1">
      <c r="A181" s="128"/>
      <c r="B181" s="129" t="s">
        <v>98</v>
      </c>
      <c r="C181" s="112" t="s">
        <v>97</v>
      </c>
    </row>
    <row r="182" spans="1:22" ht="15" customHeight="1">
      <c r="A182" s="128"/>
      <c r="B182" s="129" t="s">
        <v>99</v>
      </c>
      <c r="C182" s="112" t="s">
        <v>100</v>
      </c>
    </row>
    <row r="183" spans="1:22" ht="15" customHeight="1">
      <c r="A183" s="128"/>
      <c r="B183" s="129" t="s">
        <v>101</v>
      </c>
      <c r="C183" s="112" t="s">
        <v>102</v>
      </c>
    </row>
    <row r="184" spans="1:22" ht="15" customHeight="1">
      <c r="A184" s="128"/>
      <c r="B184" s="129" t="s">
        <v>103</v>
      </c>
      <c r="C184" s="112" t="s">
        <v>104</v>
      </c>
    </row>
    <row r="185" spans="1:22" ht="15" customHeight="1">
      <c r="A185" s="128"/>
      <c r="B185" s="129" t="s">
        <v>105</v>
      </c>
      <c r="C185" s="112" t="s">
        <v>106</v>
      </c>
    </row>
    <row r="186" spans="1:22" ht="15" customHeight="1">
      <c r="A186" s="128"/>
      <c r="B186" s="129" t="s">
        <v>107</v>
      </c>
      <c r="C186" s="112" t="s">
        <v>108</v>
      </c>
    </row>
    <row r="188" spans="1:22" ht="15" customHeight="1">
      <c r="A188" s="272" t="s">
        <v>380</v>
      </c>
      <c r="B188" s="272"/>
      <c r="C188" s="272"/>
    </row>
    <row r="189" spans="1:22" ht="15" customHeight="1">
      <c r="A189" s="272"/>
      <c r="B189" s="272"/>
      <c r="C189" s="272"/>
    </row>
    <row r="190" spans="1:22" ht="15" customHeight="1">
      <c r="A190" s="272"/>
      <c r="B190" s="272"/>
      <c r="C190" s="272"/>
    </row>
    <row r="191" spans="1:22" ht="15" customHeight="1">
      <c r="A191" s="272"/>
      <c r="B191" s="272"/>
      <c r="C191" s="272"/>
    </row>
    <row r="192" spans="1:22" s="115" customFormat="1" ht="20.100000000000001" customHeight="1">
      <c r="A192" s="113" t="s">
        <v>24</v>
      </c>
      <c r="E192" s="123"/>
      <c r="F192" s="123"/>
      <c r="G192" s="123"/>
      <c r="H192" s="123"/>
      <c r="I192" s="123"/>
      <c r="J192" s="123"/>
      <c r="K192" s="123"/>
      <c r="L192" s="123"/>
      <c r="M192" s="123"/>
      <c r="N192" s="123"/>
      <c r="O192" s="123"/>
      <c r="P192" s="123"/>
      <c r="Q192" s="123"/>
      <c r="R192" s="123"/>
      <c r="S192" s="123"/>
      <c r="T192" s="123"/>
      <c r="U192" s="123"/>
      <c r="V192" s="123"/>
    </row>
    <row r="193" spans="1:22" ht="15" customHeight="1">
      <c r="A193" s="272" t="s">
        <v>590</v>
      </c>
      <c r="B193" s="272"/>
      <c r="C193" s="272"/>
    </row>
    <row r="194" spans="1:22" ht="15" customHeight="1">
      <c r="A194" s="272"/>
      <c r="B194" s="272"/>
      <c r="C194" s="272"/>
    </row>
    <row r="195" spans="1:22" ht="15" customHeight="1">
      <c r="A195" s="272"/>
      <c r="B195" s="272"/>
      <c r="C195" s="272"/>
    </row>
    <row r="196" spans="1:22" s="115" customFormat="1" ht="20.100000000000001" customHeight="1">
      <c r="A196" s="113" t="s">
        <v>109</v>
      </c>
      <c r="E196" s="123"/>
      <c r="F196" s="123"/>
      <c r="G196" s="123"/>
      <c r="H196" s="123"/>
      <c r="I196" s="123"/>
      <c r="J196" s="123"/>
      <c r="K196" s="123"/>
      <c r="L196" s="123"/>
      <c r="M196" s="123"/>
      <c r="N196" s="123"/>
      <c r="O196" s="123"/>
      <c r="P196" s="123"/>
      <c r="Q196" s="123"/>
      <c r="R196" s="123"/>
      <c r="S196" s="123"/>
      <c r="T196" s="123"/>
      <c r="U196" s="123"/>
      <c r="V196" s="123"/>
    </row>
    <row r="197" spans="1:22" ht="15" customHeight="1">
      <c r="A197" s="272" t="s">
        <v>437</v>
      </c>
      <c r="B197" s="272"/>
      <c r="C197" s="272"/>
    </row>
    <row r="198" spans="1:22" ht="15" customHeight="1">
      <c r="A198" s="272"/>
      <c r="B198" s="272"/>
      <c r="C198" s="272"/>
    </row>
    <row r="199" spans="1:22" ht="15" customHeight="1">
      <c r="A199" s="272"/>
      <c r="B199" s="272"/>
      <c r="C199" s="272"/>
    </row>
    <row r="200" spans="1:22" ht="15" customHeight="1">
      <c r="A200" s="118"/>
      <c r="B200" s="118"/>
      <c r="C200" s="118"/>
    </row>
    <row r="201" spans="1:22" s="115" customFormat="1" ht="20.100000000000001" customHeight="1">
      <c r="A201" s="113" t="s">
        <v>37</v>
      </c>
      <c r="E201" s="123"/>
      <c r="F201" s="123"/>
      <c r="G201" s="123"/>
      <c r="H201" s="123"/>
      <c r="I201" s="123"/>
      <c r="J201" s="123"/>
      <c r="K201" s="123"/>
      <c r="L201" s="123"/>
      <c r="M201" s="123"/>
      <c r="N201" s="123"/>
      <c r="O201" s="123"/>
      <c r="P201" s="123"/>
      <c r="Q201" s="123"/>
      <c r="R201" s="123"/>
      <c r="S201" s="123"/>
      <c r="T201" s="123"/>
      <c r="U201" s="123"/>
      <c r="V201" s="123"/>
    </row>
    <row r="202" spans="1:22" ht="15" customHeight="1">
      <c r="A202" s="272" t="s">
        <v>110</v>
      </c>
      <c r="B202" s="272"/>
      <c r="C202" s="272"/>
    </row>
    <row r="203" spans="1:22" ht="15" customHeight="1">
      <c r="A203" s="272"/>
      <c r="B203" s="272"/>
      <c r="C203" s="272"/>
    </row>
    <row r="204" spans="1:22" ht="15" customHeight="1">
      <c r="A204" s="272"/>
      <c r="B204" s="272"/>
      <c r="C204" s="272"/>
    </row>
    <row r="205" spans="1:22" s="115" customFormat="1" ht="20.100000000000001" customHeight="1">
      <c r="A205" s="113" t="s">
        <v>111</v>
      </c>
      <c r="E205" s="123"/>
      <c r="F205" s="123"/>
      <c r="G205" s="123"/>
      <c r="H205" s="123"/>
      <c r="I205" s="123"/>
      <c r="J205" s="123"/>
      <c r="K205" s="123"/>
      <c r="L205" s="123"/>
      <c r="M205" s="123"/>
      <c r="N205" s="123"/>
      <c r="O205" s="123"/>
      <c r="P205" s="123"/>
      <c r="Q205" s="123"/>
      <c r="R205" s="123"/>
      <c r="S205" s="123"/>
      <c r="T205" s="123"/>
      <c r="U205" s="123"/>
      <c r="V205" s="123"/>
    </row>
    <row r="206" spans="1:22" ht="15" customHeight="1">
      <c r="A206" s="272" t="s">
        <v>535</v>
      </c>
      <c r="B206" s="272"/>
      <c r="C206" s="272"/>
    </row>
    <row r="207" spans="1:22" ht="15" customHeight="1">
      <c r="A207" s="272"/>
      <c r="B207" s="272"/>
      <c r="C207" s="272"/>
    </row>
    <row r="208" spans="1:22" ht="15" customHeight="1">
      <c r="A208" s="272"/>
      <c r="B208" s="272"/>
      <c r="C208" s="272"/>
    </row>
    <row r="209" spans="1:22" ht="15" customHeight="1">
      <c r="A209" s="272"/>
      <c r="B209" s="272"/>
      <c r="C209" s="272"/>
    </row>
    <row r="210" spans="1:22" ht="15" customHeight="1">
      <c r="A210" s="272"/>
      <c r="B210" s="272"/>
      <c r="C210" s="272"/>
    </row>
    <row r="211" spans="1:22" ht="15" customHeight="1">
      <c r="A211" s="272"/>
      <c r="B211" s="272"/>
      <c r="C211" s="272"/>
    </row>
    <row r="212" spans="1:22" ht="15" customHeight="1">
      <c r="A212" s="272"/>
      <c r="B212" s="272"/>
      <c r="C212" s="272"/>
    </row>
    <row r="213" spans="1:22" ht="15" customHeight="1">
      <c r="A213" s="272"/>
      <c r="B213" s="272"/>
      <c r="C213" s="272"/>
    </row>
    <row r="214" spans="1:22" s="115" customFormat="1" ht="20.100000000000001" customHeight="1">
      <c r="A214" s="113" t="s">
        <v>112</v>
      </c>
      <c r="E214" s="123"/>
      <c r="F214" s="123"/>
      <c r="G214" s="123"/>
      <c r="H214" s="123"/>
      <c r="I214" s="123"/>
      <c r="J214" s="123"/>
      <c r="K214" s="123"/>
      <c r="L214" s="123"/>
      <c r="M214" s="123"/>
      <c r="N214" s="123"/>
      <c r="O214" s="123"/>
      <c r="P214" s="123"/>
      <c r="Q214" s="123"/>
      <c r="R214" s="123"/>
      <c r="S214" s="123"/>
      <c r="T214" s="123"/>
      <c r="U214" s="123"/>
      <c r="V214" s="123"/>
    </row>
    <row r="215" spans="1:22" ht="15" customHeight="1">
      <c r="A215" s="272" t="s">
        <v>381</v>
      </c>
      <c r="B215" s="272"/>
      <c r="C215" s="272"/>
    </row>
    <row r="216" spans="1:22" ht="15" customHeight="1">
      <c r="A216" s="272"/>
      <c r="B216" s="272"/>
      <c r="C216" s="272"/>
    </row>
    <row r="217" spans="1:22" ht="15" customHeight="1">
      <c r="A217" s="272"/>
      <c r="B217" s="272"/>
      <c r="C217" s="272"/>
    </row>
    <row r="218" spans="1:22" ht="15" customHeight="1">
      <c r="A218" s="272"/>
      <c r="B218" s="272"/>
      <c r="C218" s="272"/>
    </row>
    <row r="219" spans="1:22" ht="15" customHeight="1">
      <c r="A219" s="118"/>
      <c r="B219" s="118"/>
      <c r="C219" s="118"/>
    </row>
    <row r="220" spans="1:22" s="115" customFormat="1" ht="20.100000000000001" customHeight="1">
      <c r="A220" s="113" t="s">
        <v>113</v>
      </c>
      <c r="E220" s="123"/>
      <c r="F220" s="123"/>
      <c r="G220" s="123"/>
      <c r="H220" s="123"/>
      <c r="I220" s="123"/>
      <c r="J220" s="123"/>
      <c r="K220" s="123"/>
      <c r="L220" s="123"/>
      <c r="M220" s="123"/>
      <c r="N220" s="123"/>
      <c r="O220" s="123"/>
      <c r="P220" s="123"/>
      <c r="Q220" s="123"/>
      <c r="R220" s="123"/>
      <c r="S220" s="123"/>
      <c r="T220" s="123"/>
      <c r="U220" s="123"/>
      <c r="V220" s="123"/>
    </row>
    <row r="221" spans="1:22" ht="15" customHeight="1">
      <c r="A221" s="272" t="s">
        <v>114</v>
      </c>
      <c r="B221" s="272"/>
      <c r="C221" s="272"/>
    </row>
    <row r="222" spans="1:22" ht="15" customHeight="1">
      <c r="A222" s="272"/>
      <c r="B222" s="272"/>
      <c r="C222" s="272"/>
    </row>
    <row r="223" spans="1:22" ht="15" customHeight="1">
      <c r="A223" s="272" t="s">
        <v>115</v>
      </c>
      <c r="B223" s="272"/>
      <c r="C223" s="272"/>
    </row>
    <row r="224" spans="1:22" ht="15" customHeight="1">
      <c r="A224" s="272"/>
      <c r="B224" s="272"/>
      <c r="C224" s="272"/>
    </row>
    <row r="225" spans="1:22" ht="15" customHeight="1">
      <c r="A225" s="272"/>
      <c r="B225" s="272"/>
      <c r="C225" s="272"/>
    </row>
    <row r="226" spans="1:22" ht="15" customHeight="1">
      <c r="A226" s="272" t="s">
        <v>116</v>
      </c>
      <c r="B226" s="272"/>
      <c r="C226" s="272"/>
    </row>
    <row r="227" spans="1:22" ht="15" customHeight="1">
      <c r="A227" s="272"/>
      <c r="B227" s="272"/>
      <c r="C227" s="272"/>
    </row>
    <row r="228" spans="1:22" ht="15" customHeight="1">
      <c r="A228" s="272"/>
      <c r="B228" s="272"/>
      <c r="C228" s="272"/>
    </row>
    <row r="229" spans="1:22" ht="15" customHeight="1">
      <c r="A229" s="272"/>
      <c r="B229" s="272"/>
      <c r="C229" s="272"/>
    </row>
    <row r="230" spans="1:22" ht="15" customHeight="1">
      <c r="A230" s="272"/>
      <c r="B230" s="272"/>
      <c r="C230" s="272"/>
    </row>
    <row r="231" spans="1:22" ht="15" customHeight="1">
      <c r="A231" s="272" t="s">
        <v>591</v>
      </c>
      <c r="B231" s="272"/>
      <c r="C231" s="272"/>
    </row>
    <row r="232" spans="1:22" ht="15" customHeight="1">
      <c r="A232" s="272"/>
      <c r="B232" s="272"/>
      <c r="C232" s="272"/>
    </row>
    <row r="233" spans="1:22" ht="15" customHeight="1">
      <c r="A233" s="272"/>
      <c r="B233" s="272"/>
      <c r="C233" s="272"/>
    </row>
    <row r="234" spans="1:22" ht="15" customHeight="1">
      <c r="A234" s="272"/>
      <c r="B234" s="272"/>
      <c r="C234" s="272"/>
    </row>
    <row r="235" spans="1:22" ht="15" customHeight="1">
      <c r="A235" s="272" t="s">
        <v>117</v>
      </c>
      <c r="B235" s="272"/>
      <c r="C235" s="272"/>
    </row>
    <row r="236" spans="1:22" ht="15" customHeight="1">
      <c r="A236" s="272"/>
      <c r="B236" s="272"/>
      <c r="C236" s="272"/>
    </row>
    <row r="237" spans="1:22" ht="15" customHeight="1">
      <c r="A237" s="272"/>
      <c r="B237" s="272"/>
      <c r="C237" s="272"/>
    </row>
    <row r="238" spans="1:22" s="115" customFormat="1" ht="20.100000000000001" customHeight="1">
      <c r="A238" s="113" t="s">
        <v>118</v>
      </c>
      <c r="E238" s="123"/>
      <c r="F238" s="123"/>
      <c r="G238" s="123"/>
      <c r="H238" s="123"/>
      <c r="I238" s="123"/>
      <c r="J238" s="123"/>
      <c r="K238" s="123"/>
      <c r="L238" s="123"/>
      <c r="M238" s="123"/>
      <c r="N238" s="123"/>
      <c r="O238" s="123"/>
      <c r="P238" s="123"/>
      <c r="Q238" s="123"/>
      <c r="R238" s="123"/>
      <c r="S238" s="123"/>
      <c r="T238" s="123"/>
      <c r="U238" s="123"/>
      <c r="V238" s="123"/>
    </row>
    <row r="239" spans="1:22" ht="15" customHeight="1">
      <c r="A239" s="272" t="s">
        <v>119</v>
      </c>
      <c r="B239" s="272"/>
      <c r="C239" s="272"/>
    </row>
    <row r="240" spans="1:22" ht="15" customHeight="1">
      <c r="A240" s="272"/>
      <c r="B240" s="272"/>
      <c r="C240" s="272"/>
    </row>
    <row r="241" spans="1:3" ht="15" customHeight="1">
      <c r="A241" s="272" t="s">
        <v>120</v>
      </c>
      <c r="B241" s="272"/>
      <c r="C241" s="272"/>
    </row>
    <row r="242" spans="1:3" ht="15" customHeight="1">
      <c r="A242" s="272"/>
      <c r="B242" s="272"/>
      <c r="C242" s="272"/>
    </row>
    <row r="243" spans="1:3" ht="15" customHeight="1">
      <c r="A243" s="272"/>
      <c r="B243" s="272"/>
      <c r="C243" s="272"/>
    </row>
    <row r="244" spans="1:3" ht="15" customHeight="1">
      <c r="A244" s="272"/>
      <c r="B244" s="272"/>
      <c r="C244" s="272"/>
    </row>
    <row r="245" spans="1:3" ht="15" customHeight="1">
      <c r="A245" s="272"/>
      <c r="B245" s="272"/>
      <c r="C245" s="272"/>
    </row>
    <row r="246" spans="1:3" ht="15" customHeight="1">
      <c r="A246" s="272"/>
      <c r="B246" s="272"/>
      <c r="C246" s="272"/>
    </row>
    <row r="247" spans="1:3" ht="15" customHeight="1">
      <c r="A247" s="272" t="s">
        <v>594</v>
      </c>
      <c r="B247" s="272"/>
      <c r="C247" s="272"/>
    </row>
    <row r="248" spans="1:3" ht="15" customHeight="1">
      <c r="A248" s="272"/>
      <c r="B248" s="272"/>
      <c r="C248" s="272"/>
    </row>
    <row r="249" spans="1:3" ht="15" customHeight="1">
      <c r="A249" s="272"/>
      <c r="B249" s="272"/>
      <c r="C249" s="272"/>
    </row>
    <row r="250" spans="1:3" ht="15" customHeight="1">
      <c r="A250" s="272"/>
      <c r="B250" s="272"/>
      <c r="C250" s="272"/>
    </row>
    <row r="251" spans="1:3" ht="15" customHeight="1">
      <c r="A251" s="272"/>
      <c r="B251" s="272"/>
      <c r="C251" s="272"/>
    </row>
    <row r="252" spans="1:3" ht="15" customHeight="1">
      <c r="A252" s="272" t="s">
        <v>121</v>
      </c>
      <c r="B252" s="272"/>
      <c r="C252" s="272"/>
    </row>
    <row r="253" spans="1:3" ht="15" customHeight="1">
      <c r="A253" s="272"/>
      <c r="B253" s="272"/>
      <c r="C253" s="272"/>
    </row>
    <row r="254" spans="1:3" ht="15" customHeight="1">
      <c r="A254" s="272"/>
      <c r="B254" s="272"/>
      <c r="C254" s="272"/>
    </row>
    <row r="255" spans="1:3" ht="15" customHeight="1">
      <c r="A255" s="272"/>
      <c r="B255" s="272"/>
      <c r="C255" s="272"/>
    </row>
    <row r="256" spans="1:3" ht="15" customHeight="1">
      <c r="A256" s="272"/>
      <c r="B256" s="272"/>
      <c r="C256" s="272"/>
    </row>
    <row r="257" spans="1:22" ht="15" customHeight="1">
      <c r="A257" s="118"/>
      <c r="B257" s="118"/>
      <c r="C257" s="118"/>
    </row>
    <row r="258" spans="1:22" s="115" customFormat="1" ht="20.100000000000001" customHeight="1">
      <c r="A258" s="113" t="s">
        <v>122</v>
      </c>
      <c r="E258" s="123"/>
      <c r="F258" s="123"/>
      <c r="G258" s="123"/>
      <c r="H258" s="123"/>
      <c r="I258" s="123"/>
      <c r="J258" s="123"/>
      <c r="K258" s="123"/>
      <c r="L258" s="123"/>
      <c r="M258" s="123"/>
      <c r="N258" s="123"/>
      <c r="O258" s="123"/>
      <c r="P258" s="123"/>
      <c r="Q258" s="123"/>
      <c r="R258" s="123"/>
      <c r="S258" s="123"/>
      <c r="T258" s="123"/>
      <c r="U258" s="123"/>
      <c r="V258" s="123"/>
    </row>
    <row r="259" spans="1:22" ht="15" customHeight="1">
      <c r="A259" s="272" t="s">
        <v>123</v>
      </c>
      <c r="B259" s="272"/>
      <c r="C259" s="272"/>
    </row>
    <row r="260" spans="1:22" ht="15" customHeight="1">
      <c r="A260" s="272"/>
      <c r="B260" s="272"/>
      <c r="C260" s="272"/>
    </row>
    <row r="261" spans="1:22" ht="15" customHeight="1">
      <c r="A261" s="272"/>
      <c r="B261" s="272"/>
      <c r="C261" s="272"/>
    </row>
    <row r="262" spans="1:22" ht="15" customHeight="1">
      <c r="A262" s="272"/>
      <c r="B262" s="272"/>
      <c r="C262" s="272"/>
    </row>
    <row r="263" spans="1:22" s="115" customFormat="1" ht="20.100000000000001" customHeight="1">
      <c r="A263" s="113" t="s">
        <v>124</v>
      </c>
      <c r="E263" s="123"/>
      <c r="F263" s="123"/>
      <c r="G263" s="123"/>
      <c r="H263" s="123"/>
      <c r="I263" s="123"/>
      <c r="J263" s="123"/>
      <c r="K263" s="123"/>
      <c r="L263" s="123"/>
      <c r="M263" s="123"/>
      <c r="N263" s="123"/>
      <c r="O263" s="123"/>
      <c r="P263" s="123"/>
      <c r="Q263" s="123"/>
      <c r="R263" s="123"/>
      <c r="S263" s="123"/>
      <c r="T263" s="123"/>
      <c r="U263" s="123"/>
      <c r="V263" s="123"/>
    </row>
    <row r="264" spans="1:22" s="130" customFormat="1" ht="15" customHeight="1">
      <c r="A264" s="272" t="s">
        <v>125</v>
      </c>
      <c r="B264" s="272"/>
      <c r="C264" s="272"/>
    </row>
    <row r="265" spans="1:22" s="130" customFormat="1" ht="15" customHeight="1">
      <c r="A265" s="272"/>
      <c r="B265" s="272"/>
      <c r="C265" s="272"/>
    </row>
    <row r="266" spans="1:22" s="130" customFormat="1" ht="15" customHeight="1">
      <c r="A266" s="272"/>
      <c r="B266" s="272"/>
      <c r="C266" s="272"/>
    </row>
    <row r="267" spans="1:22" s="131" customFormat="1" ht="15" customHeight="1">
      <c r="A267" s="272" t="s">
        <v>126</v>
      </c>
      <c r="B267" s="272"/>
      <c r="C267" s="272"/>
      <c r="J267" s="112"/>
      <c r="K267" s="112"/>
      <c r="L267" s="112"/>
    </row>
    <row r="268" spans="1:22" s="131" customFormat="1" ht="15" customHeight="1">
      <c r="A268" s="272"/>
      <c r="B268" s="272"/>
      <c r="C268" s="272"/>
    </row>
    <row r="269" spans="1:22" s="131" customFormat="1" ht="15" customHeight="1"/>
    <row r="272" spans="1:22" s="131" customFormat="1" ht="15" customHeight="1"/>
    <row r="273" s="131" customFormat="1" ht="15" customHeight="1"/>
  </sheetData>
  <mergeCells count="52">
    <mergeCell ref="A2:C6"/>
    <mergeCell ref="A35:C37"/>
    <mergeCell ref="A38:C42"/>
    <mergeCell ref="A54:C56"/>
    <mergeCell ref="A73:C76"/>
    <mergeCell ref="A33:C33"/>
    <mergeCell ref="A7:C9"/>
    <mergeCell ref="A10:C13"/>
    <mergeCell ref="A14:C19"/>
    <mergeCell ref="A29:C32"/>
    <mergeCell ref="A20:C27"/>
    <mergeCell ref="A113:C124"/>
    <mergeCell ref="A45:C53"/>
    <mergeCell ref="A58:C61"/>
    <mergeCell ref="A62:C64"/>
    <mergeCell ref="A68:C69"/>
    <mergeCell ref="A70:C72"/>
    <mergeCell ref="A94:C100"/>
    <mergeCell ref="A65:C67"/>
    <mergeCell ref="A81:C87"/>
    <mergeCell ref="A88:C93"/>
    <mergeCell ref="A102:C105"/>
    <mergeCell ref="A109:C111"/>
    <mergeCell ref="A77:C79"/>
    <mergeCell ref="B154:C157"/>
    <mergeCell ref="B160:C166"/>
    <mergeCell ref="A126:C129"/>
    <mergeCell ref="A131:C140"/>
    <mergeCell ref="A141:C142"/>
    <mergeCell ref="A143:C144"/>
    <mergeCell ref="A145:C149"/>
    <mergeCell ref="A223:C225"/>
    <mergeCell ref="A168:C169"/>
    <mergeCell ref="A188:C191"/>
    <mergeCell ref="A193:C195"/>
    <mergeCell ref="A197:C199"/>
    <mergeCell ref="A264:C266"/>
    <mergeCell ref="A267:C268"/>
    <mergeCell ref="A221:C222"/>
    <mergeCell ref="A150:C151"/>
    <mergeCell ref="A171:B171"/>
    <mergeCell ref="A241:C246"/>
    <mergeCell ref="A247:C251"/>
    <mergeCell ref="A252:C256"/>
    <mergeCell ref="A259:C262"/>
    <mergeCell ref="A226:C230"/>
    <mergeCell ref="A231:C234"/>
    <mergeCell ref="A235:C237"/>
    <mergeCell ref="A239:C240"/>
    <mergeCell ref="A202:C204"/>
    <mergeCell ref="A206:C213"/>
    <mergeCell ref="A215:C218"/>
  </mergeCells>
  <pageMargins left="0.59055118110236227" right="0.59055118110236227" top="0.59055118110236227" bottom="0.19685039370078741" header="0.31496062992125984" footer="0.27559055118110237"/>
  <pageSetup paperSize="9" firstPageNumber="24" fitToHeight="7" pageOrder="overThenDown" orientation="portrait" useFirstPageNumber="1" r:id="rId1"/>
  <headerFooter scaleWithDoc="0"/>
  <rowBreaks count="4" manualBreakCount="4">
    <brk id="55" max="2" man="1"/>
    <brk id="111" max="2" man="1"/>
    <brk id="166" max="2" man="1"/>
    <brk id="21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zoomScaleNormal="100" workbookViewId="0"/>
  </sheetViews>
  <sheetFormatPr baseColWidth="10" defaultColWidth="11" defaultRowHeight="14.25"/>
  <cols>
    <col min="1" max="1" width="1.625" style="50" customWidth="1"/>
    <col min="2" max="2" width="14.25" style="50" customWidth="1"/>
    <col min="3" max="3" width="4.625" style="50" customWidth="1"/>
    <col min="4" max="4" width="5.625" style="50" customWidth="1"/>
    <col min="5" max="5" width="5.375" style="50" customWidth="1"/>
    <col min="6" max="6" width="5.75" style="50" customWidth="1"/>
    <col min="7" max="7" width="4.875" style="50" customWidth="1"/>
    <col min="8" max="8" width="6.875" style="50" customWidth="1"/>
    <col min="9" max="9" width="4.375" style="50" customWidth="1"/>
    <col min="10" max="10" width="5.625" style="50" customWidth="1"/>
    <col min="11" max="11" width="5" style="50" customWidth="1"/>
    <col min="12" max="12" width="14.25" style="50" customWidth="1"/>
    <col min="13" max="13" width="1.625" style="50" customWidth="1"/>
    <col min="14" max="16384" width="11" style="50"/>
  </cols>
  <sheetData>
    <row r="1" spans="1:14" s="12" customFormat="1" ht="30" customHeight="1">
      <c r="A1" s="8"/>
      <c r="B1" s="9" t="s">
        <v>127</v>
      </c>
      <c r="C1" s="10"/>
      <c r="D1" s="11"/>
      <c r="E1" s="11"/>
      <c r="F1" s="11"/>
      <c r="G1" s="11"/>
      <c r="H1" s="11"/>
      <c r="I1" s="11"/>
      <c r="J1" s="11"/>
      <c r="K1" s="11"/>
      <c r="L1" s="11"/>
    </row>
    <row r="2" spans="1:14" s="13" customFormat="1" ht="10.5" customHeight="1">
      <c r="B2" s="14"/>
      <c r="C2" s="14"/>
      <c r="D2" s="14"/>
      <c r="E2" s="14"/>
      <c r="F2" s="14"/>
      <c r="G2" s="14"/>
      <c r="H2" s="14"/>
      <c r="I2" s="14"/>
      <c r="J2" s="14"/>
    </row>
    <row r="3" spans="1:14" s="15" customFormat="1" ht="14.25" customHeight="1">
      <c r="B3" s="16"/>
      <c r="C3" s="16"/>
      <c r="D3" s="17" t="s">
        <v>128</v>
      </c>
      <c r="E3" s="18"/>
      <c r="F3" s="18"/>
      <c r="G3" s="18"/>
      <c r="H3" s="18"/>
      <c r="I3" s="18"/>
      <c r="J3" s="18"/>
      <c r="K3" s="16"/>
      <c r="L3" s="16"/>
      <c r="M3" s="16"/>
    </row>
    <row r="4" spans="1:14" s="13" customFormat="1" ht="13.5" customHeight="1">
      <c r="A4" s="19"/>
      <c r="B4" s="20"/>
      <c r="C4" s="20"/>
      <c r="K4" s="20"/>
      <c r="L4" s="20"/>
      <c r="M4" s="21"/>
    </row>
    <row r="5" spans="1:14" s="23" customFormat="1" ht="27.75" customHeight="1">
      <c r="A5" s="22"/>
      <c r="E5" s="24" t="s">
        <v>129</v>
      </c>
      <c r="F5" s="25"/>
      <c r="G5" s="25"/>
      <c r="H5" s="25"/>
      <c r="I5" s="26"/>
      <c r="M5" s="27"/>
    </row>
    <row r="6" spans="1:14" s="13" customFormat="1" ht="12" customHeight="1">
      <c r="A6" s="28"/>
      <c r="M6" s="29"/>
    </row>
    <row r="7" spans="1:14" s="23" customFormat="1" ht="26.25" customHeight="1">
      <c r="A7" s="22"/>
      <c r="D7" s="24" t="s">
        <v>130</v>
      </c>
      <c r="E7" s="25"/>
      <c r="F7" s="25"/>
      <c r="G7" s="25"/>
      <c r="H7" s="25"/>
      <c r="I7" s="25"/>
      <c r="J7" s="26"/>
      <c r="M7" s="27"/>
    </row>
    <row r="8" spans="1:14" s="13" customFormat="1" ht="18" customHeight="1">
      <c r="A8" s="28"/>
      <c r="M8" s="29"/>
    </row>
    <row r="9" spans="1:14" s="13" customFormat="1" ht="40.5" customHeight="1">
      <c r="A9" s="28"/>
      <c r="B9" s="30" t="s">
        <v>131</v>
      </c>
      <c r="C9" s="31"/>
      <c r="D9" s="32"/>
      <c r="F9" s="33" t="s">
        <v>132</v>
      </c>
      <c r="G9" s="31"/>
      <c r="H9" s="32"/>
      <c r="J9" s="30" t="s">
        <v>133</v>
      </c>
      <c r="K9" s="31"/>
      <c r="L9" s="32"/>
      <c r="M9" s="29"/>
    </row>
    <row r="10" spans="1:14" s="13" customFormat="1" ht="18" customHeight="1">
      <c r="A10" s="28"/>
      <c r="M10" s="29"/>
    </row>
    <row r="11" spans="1:14" s="13" customFormat="1" ht="81.75" customHeight="1">
      <c r="A11" s="28"/>
      <c r="E11" s="24" t="s">
        <v>134</v>
      </c>
      <c r="F11" s="34"/>
      <c r="G11" s="35"/>
      <c r="H11" s="35"/>
      <c r="I11" s="36"/>
      <c r="M11" s="29"/>
    </row>
    <row r="12" spans="1:14" s="13" customFormat="1" ht="12" customHeight="1">
      <c r="A12" s="37"/>
      <c r="B12" s="38"/>
      <c r="C12" s="38"/>
      <c r="D12" s="38"/>
      <c r="E12" s="38"/>
      <c r="F12" s="38"/>
      <c r="G12" s="38"/>
      <c r="H12" s="38"/>
      <c r="I12" s="38"/>
      <c r="J12" s="38"/>
      <c r="K12" s="38"/>
      <c r="L12" s="38"/>
      <c r="M12" s="39"/>
    </row>
    <row r="13" spans="1:14" s="13" customFormat="1" ht="15" customHeight="1">
      <c r="A13" s="40"/>
      <c r="B13" s="40"/>
      <c r="C13" s="40"/>
      <c r="D13" s="40"/>
      <c r="E13" s="40"/>
      <c r="F13" s="40"/>
      <c r="G13" s="40"/>
      <c r="H13" s="40"/>
      <c r="I13" s="40"/>
      <c r="J13" s="40"/>
      <c r="K13" s="40"/>
      <c r="L13" s="40"/>
      <c r="M13" s="40"/>
      <c r="N13" s="40"/>
    </row>
    <row r="14" spans="1:14" s="42" customFormat="1" ht="48" customHeight="1">
      <c r="A14" s="41"/>
      <c r="B14" s="41"/>
      <c r="C14" s="300" t="s">
        <v>135</v>
      </c>
      <c r="D14" s="301"/>
      <c r="E14" s="301"/>
      <c r="F14" s="301"/>
      <c r="G14" s="301"/>
      <c r="H14" s="301"/>
      <c r="I14" s="301"/>
      <c r="J14" s="301"/>
      <c r="K14" s="302"/>
      <c r="L14" s="41"/>
      <c r="M14" s="41"/>
      <c r="N14" s="41"/>
    </row>
    <row r="15" spans="1:14" s="13" customFormat="1" ht="21" customHeight="1">
      <c r="A15" s="38"/>
      <c r="B15" s="38"/>
      <c r="C15" s="38"/>
      <c r="D15" s="38"/>
      <c r="E15" s="38"/>
      <c r="F15" s="38"/>
      <c r="G15" s="38"/>
      <c r="H15" s="38"/>
      <c r="I15" s="38"/>
      <c r="J15" s="38"/>
      <c r="K15" s="38"/>
      <c r="L15" s="38"/>
      <c r="M15" s="38"/>
      <c r="N15" s="40"/>
    </row>
    <row r="16" spans="1:14" s="13" customFormat="1" ht="12" customHeight="1">
      <c r="A16" s="19"/>
      <c r="B16" s="20"/>
      <c r="C16" s="20"/>
      <c r="D16" s="20"/>
      <c r="E16" s="20"/>
      <c r="F16" s="20"/>
      <c r="G16" s="20"/>
      <c r="H16" s="20"/>
      <c r="I16" s="20"/>
      <c r="J16" s="20"/>
      <c r="K16" s="20"/>
      <c r="L16" s="20"/>
      <c r="M16" s="21"/>
    </row>
    <row r="17" spans="1:13" s="47" customFormat="1" ht="36" customHeight="1">
      <c r="A17" s="43"/>
      <c r="B17" s="44" t="s">
        <v>136</v>
      </c>
      <c r="C17" s="45"/>
      <c r="D17" s="45"/>
      <c r="E17" s="45"/>
      <c r="F17" s="46"/>
      <c r="H17" s="44" t="s">
        <v>137</v>
      </c>
      <c r="I17" s="45"/>
      <c r="J17" s="45"/>
      <c r="K17" s="45"/>
      <c r="L17" s="46"/>
      <c r="M17" s="48"/>
    </row>
    <row r="18" spans="1:13" ht="27" customHeight="1">
      <c r="A18" s="49"/>
      <c r="B18" s="303" t="s">
        <v>595</v>
      </c>
      <c r="C18" s="304"/>
      <c r="D18" s="304"/>
      <c r="E18" s="304"/>
      <c r="F18" s="305"/>
      <c r="H18" s="306" t="s">
        <v>138</v>
      </c>
      <c r="I18" s="307"/>
      <c r="J18" s="307"/>
      <c r="K18" s="307"/>
      <c r="L18" s="308"/>
      <c r="M18" s="51"/>
    </row>
    <row r="19" spans="1:13" ht="39" customHeight="1">
      <c r="A19" s="49"/>
      <c r="B19" s="309" t="s">
        <v>139</v>
      </c>
      <c r="C19" s="291"/>
      <c r="D19" s="291"/>
      <c r="E19" s="291"/>
      <c r="F19" s="292"/>
      <c r="H19" s="310" t="s">
        <v>140</v>
      </c>
      <c r="I19" s="311"/>
      <c r="J19" s="311"/>
      <c r="K19" s="311"/>
      <c r="L19" s="312"/>
      <c r="M19" s="51"/>
    </row>
    <row r="20" spans="1:13" ht="15.75" customHeight="1">
      <c r="A20" s="49"/>
      <c r="M20" s="51"/>
    </row>
    <row r="21" spans="1:13" s="47" customFormat="1" ht="29.25" customHeight="1">
      <c r="A21" s="43"/>
      <c r="B21" s="52"/>
      <c r="C21" s="52"/>
      <c r="D21" s="52"/>
      <c r="E21" s="52"/>
      <c r="F21" s="52"/>
      <c r="H21" s="53" t="s">
        <v>141</v>
      </c>
      <c r="I21" s="54"/>
      <c r="J21" s="54"/>
      <c r="K21" s="54"/>
      <c r="L21" s="55"/>
      <c r="M21" s="48"/>
    </row>
    <row r="22" spans="1:13" ht="26.25" customHeight="1">
      <c r="A22" s="49"/>
      <c r="M22" s="51"/>
    </row>
    <row r="23" spans="1:13" s="57" customFormat="1" ht="53.25" customHeight="1">
      <c r="A23" s="56"/>
      <c r="B23" s="295" t="s">
        <v>142</v>
      </c>
      <c r="C23" s="296"/>
      <c r="D23" s="296"/>
      <c r="E23" s="296"/>
      <c r="F23" s="297"/>
      <c r="H23" s="295" t="s">
        <v>143</v>
      </c>
      <c r="I23" s="298"/>
      <c r="J23" s="298"/>
      <c r="K23" s="298"/>
      <c r="L23" s="299"/>
      <c r="M23" s="58"/>
    </row>
    <row r="24" spans="1:13" s="57" customFormat="1" ht="48.75" customHeight="1">
      <c r="A24" s="56"/>
      <c r="B24" s="285" t="s">
        <v>144</v>
      </c>
      <c r="C24" s="286"/>
      <c r="D24" s="286"/>
      <c r="E24" s="286"/>
      <c r="F24" s="287"/>
      <c r="H24" s="285" t="s">
        <v>145</v>
      </c>
      <c r="I24" s="288"/>
      <c r="J24" s="288"/>
      <c r="K24" s="288"/>
      <c r="L24" s="289"/>
      <c r="M24" s="58"/>
    </row>
    <row r="25" spans="1:13" s="57" customFormat="1" ht="36" customHeight="1">
      <c r="A25" s="56"/>
      <c r="B25" s="285" t="s">
        <v>146</v>
      </c>
      <c r="C25" s="286"/>
      <c r="D25" s="286"/>
      <c r="E25" s="286"/>
      <c r="F25" s="287"/>
      <c r="H25" s="285" t="s">
        <v>147</v>
      </c>
      <c r="I25" s="288"/>
      <c r="J25" s="288"/>
      <c r="K25" s="288"/>
      <c r="L25" s="289"/>
      <c r="M25" s="58"/>
    </row>
    <row r="26" spans="1:13" s="60" customFormat="1" ht="57" customHeight="1">
      <c r="A26" s="59"/>
      <c r="B26" s="290" t="s">
        <v>148</v>
      </c>
      <c r="C26" s="291"/>
      <c r="D26" s="291"/>
      <c r="E26" s="291"/>
      <c r="F26" s="292"/>
      <c r="H26" s="290" t="s">
        <v>149</v>
      </c>
      <c r="I26" s="293"/>
      <c r="J26" s="293"/>
      <c r="K26" s="293"/>
      <c r="L26" s="294"/>
      <c r="M26" s="61"/>
    </row>
    <row r="27" spans="1:13" s="65" customFormat="1" ht="45.75" customHeight="1">
      <c r="A27" s="62"/>
      <c r="B27" s="63"/>
      <c r="C27" s="63"/>
      <c r="D27" s="282" t="s">
        <v>150</v>
      </c>
      <c r="E27" s="282"/>
      <c r="F27" s="282"/>
      <c r="G27" s="282"/>
      <c r="H27" s="282"/>
      <c r="I27" s="282"/>
      <c r="J27" s="282"/>
      <c r="K27" s="63"/>
      <c r="L27" s="63"/>
      <c r="M27" s="64"/>
    </row>
    <row r="28" spans="1:13" ht="16.5" customHeight="1">
      <c r="A28" s="283"/>
      <c r="B28" s="283"/>
      <c r="C28" s="283"/>
      <c r="D28" s="283"/>
      <c r="E28" s="283"/>
      <c r="F28" s="283"/>
      <c r="G28" s="283"/>
      <c r="H28" s="283"/>
      <c r="I28" s="283"/>
      <c r="J28" s="283"/>
      <c r="K28" s="283"/>
      <c r="L28" s="283"/>
      <c r="M28" s="283"/>
    </row>
    <row r="29" spans="1:13" s="66" customFormat="1" ht="25.5" customHeight="1">
      <c r="A29" s="284" t="s">
        <v>151</v>
      </c>
      <c r="B29" s="284"/>
      <c r="C29" s="284"/>
      <c r="D29" s="284"/>
      <c r="E29" s="284"/>
      <c r="F29" s="284"/>
      <c r="G29" s="284"/>
      <c r="H29" s="284"/>
      <c r="I29" s="284"/>
      <c r="J29" s="284"/>
      <c r="K29" s="284"/>
      <c r="L29" s="284"/>
      <c r="M29" s="284"/>
    </row>
    <row r="195" spans="1:1">
      <c r="A195" s="67"/>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ageMargins left="0.59055118110236227" right="0.59055118110236227" top="0.59055118110236227" bottom="0.19685039370078741" header="0.31496062992125984" footer="0.27559055118110237"/>
  <pageSetup paperSize="9" firstPageNumber="24" pageOrder="overThenDown" orientation="portrait" useFirstPageNumber="1"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heetViews>
  <sheetFormatPr baseColWidth="10" defaultColWidth="11" defaultRowHeight="12.75"/>
  <cols>
    <col min="1" max="2" width="11" style="7"/>
    <col min="3" max="3" width="8.625" style="7" customWidth="1"/>
    <col min="4" max="4" width="9.375" style="7" customWidth="1"/>
    <col min="5" max="5" width="11" style="7" customWidth="1"/>
    <col min="6" max="6" width="9.625" style="7" customWidth="1"/>
    <col min="7" max="7" width="22.375" style="7" customWidth="1"/>
    <col min="8" max="8" width="12.625" style="7" customWidth="1"/>
    <col min="9" max="16384" width="11" style="7"/>
  </cols>
  <sheetData>
    <row r="1" spans="1:5" ht="24.95" customHeight="1">
      <c r="A1" s="263" t="s">
        <v>152</v>
      </c>
      <c r="B1" s="68"/>
      <c r="C1" s="68"/>
    </row>
    <row r="2" spans="1:5" ht="24.95" customHeight="1">
      <c r="A2" s="68"/>
      <c r="B2" s="68"/>
      <c r="C2" s="68"/>
    </row>
    <row r="3" spans="1:5" ht="24.95" customHeight="1">
      <c r="A3" s="7" t="s">
        <v>153</v>
      </c>
      <c r="E3" s="7" t="s">
        <v>154</v>
      </c>
    </row>
    <row r="4" spans="1:5" ht="24.95" customHeight="1">
      <c r="A4" s="7" t="s">
        <v>155</v>
      </c>
      <c r="E4" s="7" t="s">
        <v>156</v>
      </c>
    </row>
    <row r="5" spans="1:5" ht="24.95" customHeight="1">
      <c r="A5" s="7" t="s">
        <v>157</v>
      </c>
      <c r="E5" s="7" t="s">
        <v>158</v>
      </c>
    </row>
    <row r="6" spans="1:5" ht="24.95" customHeight="1">
      <c r="A6" s="7" t="s">
        <v>159</v>
      </c>
      <c r="E6" s="7" t="s">
        <v>160</v>
      </c>
    </row>
    <row r="7" spans="1:5" ht="24.95" customHeight="1">
      <c r="A7" s="7" t="s">
        <v>161</v>
      </c>
      <c r="E7" s="7" t="s">
        <v>162</v>
      </c>
    </row>
    <row r="8" spans="1:5" ht="24.95" customHeight="1">
      <c r="A8" s="7" t="s">
        <v>163</v>
      </c>
      <c r="E8" s="7" t="s">
        <v>164</v>
      </c>
    </row>
    <row r="9" spans="1:5" ht="24.95" customHeight="1">
      <c r="A9" s="7" t="s">
        <v>165</v>
      </c>
      <c r="E9" s="7" t="s">
        <v>166</v>
      </c>
    </row>
    <row r="10" spans="1:5" ht="24.95" customHeight="1">
      <c r="A10" s="7" t="s">
        <v>167</v>
      </c>
      <c r="E10" s="7" t="s">
        <v>168</v>
      </c>
    </row>
    <row r="11" spans="1:5" ht="24.95" customHeight="1">
      <c r="A11" s="7" t="s">
        <v>169</v>
      </c>
      <c r="E11" s="7" t="s">
        <v>170</v>
      </c>
    </row>
    <row r="12" spans="1:5" ht="24.95" customHeight="1">
      <c r="A12" s="7" t="s">
        <v>171</v>
      </c>
      <c r="E12" s="7" t="s">
        <v>172</v>
      </c>
    </row>
    <row r="13" spans="1:5" ht="24.95" customHeight="1">
      <c r="A13" s="7" t="s">
        <v>173</v>
      </c>
      <c r="E13" s="7" t="s">
        <v>174</v>
      </c>
    </row>
    <row r="14" spans="1:5" ht="24.95" customHeight="1">
      <c r="A14" s="7" t="s">
        <v>175</v>
      </c>
      <c r="E14" s="7" t="s">
        <v>176</v>
      </c>
    </row>
    <row r="15" spans="1:5" ht="24.95" customHeight="1">
      <c r="A15" s="7" t="s">
        <v>177</v>
      </c>
      <c r="E15" s="7" t="s">
        <v>178</v>
      </c>
    </row>
    <row r="16" spans="1:5" ht="24.95" customHeight="1">
      <c r="A16" s="7" t="s">
        <v>179</v>
      </c>
      <c r="E16" s="7" t="s">
        <v>180</v>
      </c>
    </row>
    <row r="17" spans="1:8" ht="24.95" customHeight="1">
      <c r="A17" s="7" t="s">
        <v>181</v>
      </c>
      <c r="E17" s="7" t="s">
        <v>182</v>
      </c>
    </row>
    <row r="18" spans="1:8" ht="24.75" customHeight="1">
      <c r="A18" s="7" t="s">
        <v>183</v>
      </c>
      <c r="E18" s="7" t="s">
        <v>184</v>
      </c>
    </row>
    <row r="19" spans="1:8" ht="42" customHeight="1">
      <c r="A19" s="314" t="s">
        <v>185</v>
      </c>
      <c r="B19" s="314"/>
      <c r="C19" s="314"/>
      <c r="D19" s="314"/>
      <c r="E19" s="314" t="s">
        <v>186</v>
      </c>
      <c r="F19" s="314"/>
      <c r="G19" s="314"/>
      <c r="H19" s="314"/>
    </row>
    <row r="20" spans="1:8" ht="24.95" customHeight="1">
      <c r="A20" s="7" t="s">
        <v>187</v>
      </c>
      <c r="E20" s="7" t="s">
        <v>188</v>
      </c>
    </row>
    <row r="21" spans="1:8" ht="24.95" customHeight="1">
      <c r="A21" s="7" t="s">
        <v>189</v>
      </c>
      <c r="E21" s="7" t="s">
        <v>190</v>
      </c>
    </row>
    <row r="22" spans="1:8" ht="24.95" customHeight="1">
      <c r="A22" s="7" t="s">
        <v>191</v>
      </c>
      <c r="E22" s="69" t="s">
        <v>192</v>
      </c>
      <c r="F22" s="69"/>
      <c r="G22" s="69"/>
      <c r="H22" s="69"/>
    </row>
    <row r="23" spans="1:8" ht="33" customHeight="1">
      <c r="A23" s="70" t="s">
        <v>193</v>
      </c>
      <c r="B23" s="70"/>
      <c r="C23" s="70"/>
      <c r="D23" s="70"/>
      <c r="E23" s="71" t="s">
        <v>194</v>
      </c>
      <c r="F23" s="71"/>
      <c r="G23" s="69"/>
      <c r="H23" s="69"/>
    </row>
    <row r="24" spans="1:8" ht="42" customHeight="1">
      <c r="A24" s="72" t="s">
        <v>195</v>
      </c>
      <c r="B24" s="73"/>
      <c r="C24" s="73"/>
      <c r="E24" s="313" t="s">
        <v>196</v>
      </c>
      <c r="F24" s="313"/>
      <c r="G24" s="313"/>
      <c r="H24" s="313"/>
    </row>
    <row r="25" spans="1:8" ht="42" customHeight="1">
      <c r="A25" s="72" t="s">
        <v>197</v>
      </c>
      <c r="B25" s="73"/>
      <c r="C25" s="73"/>
      <c r="E25" s="313" t="s">
        <v>198</v>
      </c>
      <c r="F25" s="313"/>
      <c r="G25" s="313"/>
      <c r="H25" s="313"/>
    </row>
    <row r="26" spans="1:8" ht="42" customHeight="1">
      <c r="A26" s="72" t="s">
        <v>199</v>
      </c>
      <c r="B26" s="73"/>
      <c r="C26" s="73"/>
      <c r="E26" s="313" t="s">
        <v>200</v>
      </c>
      <c r="F26" s="313"/>
      <c r="G26" s="313"/>
      <c r="H26" s="313"/>
    </row>
    <row r="27" spans="1:8" ht="30.75" customHeight="1">
      <c r="A27" s="313" t="s">
        <v>201</v>
      </c>
      <c r="B27" s="313"/>
      <c r="C27" s="313"/>
      <c r="D27" s="313"/>
      <c r="E27" s="313" t="s">
        <v>202</v>
      </c>
      <c r="F27" s="313"/>
      <c r="G27" s="313"/>
      <c r="H27" s="313"/>
    </row>
    <row r="28" spans="1:8" ht="24.95" customHeight="1">
      <c r="A28" s="7" t="s">
        <v>203</v>
      </c>
      <c r="E28" s="7" t="s">
        <v>204</v>
      </c>
    </row>
    <row r="29" spans="1:8" ht="24.95" customHeight="1">
      <c r="A29" s="7" t="s">
        <v>205</v>
      </c>
      <c r="E29" s="7" t="s">
        <v>206</v>
      </c>
    </row>
    <row r="30" spans="1:8" ht="24.95" customHeight="1">
      <c r="A30" s="7" t="s">
        <v>207</v>
      </c>
      <c r="E30" s="69" t="s">
        <v>208</v>
      </c>
      <c r="F30" s="69"/>
      <c r="G30" s="69"/>
      <c r="H30" s="69"/>
    </row>
    <row r="31" spans="1:8" ht="24.95" customHeight="1">
      <c r="E31" s="69"/>
      <c r="F31" s="69"/>
      <c r="G31" s="69"/>
      <c r="H31" s="69"/>
    </row>
    <row r="32" spans="1:8" ht="24.95" customHeight="1">
      <c r="E32" s="69"/>
      <c r="F32" s="69"/>
      <c r="G32" s="69"/>
      <c r="H32" s="69"/>
    </row>
    <row r="33" spans="1:8" ht="54.75" customHeight="1">
      <c r="A33" s="313" t="s">
        <v>209</v>
      </c>
      <c r="B33" s="313"/>
      <c r="C33" s="313"/>
      <c r="D33" s="313"/>
      <c r="E33" s="313" t="s">
        <v>210</v>
      </c>
      <c r="F33" s="313"/>
      <c r="G33" s="313"/>
      <c r="H33" s="313"/>
    </row>
    <row r="34" spans="1:8" ht="27" customHeight="1">
      <c r="A34" s="131" t="s">
        <v>596</v>
      </c>
      <c r="B34" s="82"/>
      <c r="C34" s="82"/>
      <c r="D34" s="82"/>
      <c r="E34" s="264" t="s">
        <v>597</v>
      </c>
      <c r="F34" s="71"/>
      <c r="G34" s="69"/>
      <c r="H34" s="69"/>
    </row>
    <row r="35" spans="1:8" ht="41.25" customHeight="1">
      <c r="A35" s="313" t="s">
        <v>211</v>
      </c>
      <c r="B35" s="313"/>
      <c r="C35" s="313"/>
      <c r="D35" s="313"/>
      <c r="E35" s="313" t="s">
        <v>212</v>
      </c>
      <c r="F35" s="313"/>
      <c r="G35" s="313"/>
      <c r="H35" s="313"/>
    </row>
    <row r="36" spans="1:8" s="74" customFormat="1" ht="24.95" customHeight="1">
      <c r="A36" s="74" t="s">
        <v>213</v>
      </c>
      <c r="E36" s="74" t="s">
        <v>214</v>
      </c>
    </row>
    <row r="37" spans="1:8" ht="24.95" customHeight="1">
      <c r="A37" s="7" t="s">
        <v>215</v>
      </c>
      <c r="E37" s="7" t="s">
        <v>216</v>
      </c>
    </row>
    <row r="38" spans="1:8" ht="24.95" customHeight="1">
      <c r="A38" s="7" t="s">
        <v>217</v>
      </c>
      <c r="E38" s="265" t="s">
        <v>598</v>
      </c>
    </row>
    <row r="39" spans="1:8" ht="24.95" customHeight="1">
      <c r="A39" s="7" t="s">
        <v>218</v>
      </c>
      <c r="E39" s="7" t="s">
        <v>219</v>
      </c>
    </row>
    <row r="40" spans="1:8" ht="24.95" customHeight="1">
      <c r="A40" s="7" t="s">
        <v>220</v>
      </c>
      <c r="E40" s="7" t="s">
        <v>221</v>
      </c>
    </row>
    <row r="41" spans="1:8" ht="24.95" customHeight="1">
      <c r="A41" s="7" t="s">
        <v>222</v>
      </c>
      <c r="E41" s="7" t="s">
        <v>223</v>
      </c>
    </row>
    <row r="42" spans="1:8" ht="24.95" customHeight="1">
      <c r="A42" s="7" t="s">
        <v>224</v>
      </c>
      <c r="E42" s="7" t="s">
        <v>225</v>
      </c>
    </row>
    <row r="43" spans="1:8" ht="24.95" customHeight="1">
      <c r="A43" s="7" t="s">
        <v>226</v>
      </c>
      <c r="E43" s="7" t="s">
        <v>227</v>
      </c>
    </row>
    <row r="44" spans="1:8" ht="24.95" customHeight="1">
      <c r="A44" s="7" t="s">
        <v>228</v>
      </c>
      <c r="E44" s="7" t="s">
        <v>229</v>
      </c>
    </row>
    <row r="45" spans="1:8" ht="24.95" customHeight="1">
      <c r="A45" s="7" t="s">
        <v>230</v>
      </c>
      <c r="E45" s="7" t="s">
        <v>231</v>
      </c>
    </row>
    <row r="46" spans="1:8" ht="24.95" customHeight="1">
      <c r="A46" s="7" t="s">
        <v>232</v>
      </c>
      <c r="E46" s="7" t="s">
        <v>233</v>
      </c>
    </row>
    <row r="47" spans="1:8" ht="24.95" customHeight="1">
      <c r="A47" s="7" t="s">
        <v>234</v>
      </c>
      <c r="E47" s="7" t="s">
        <v>235</v>
      </c>
    </row>
    <row r="48" spans="1:8" ht="24.95" customHeight="1">
      <c r="A48" s="7" t="s">
        <v>236</v>
      </c>
      <c r="E48" s="7" t="s">
        <v>237</v>
      </c>
    </row>
    <row r="49" spans="1:5" ht="24.95" customHeight="1">
      <c r="A49" s="7" t="s">
        <v>238</v>
      </c>
      <c r="E49" s="7" t="s">
        <v>239</v>
      </c>
    </row>
    <row r="50" spans="1:5" ht="24.95" customHeight="1">
      <c r="A50" s="7" t="s">
        <v>240</v>
      </c>
      <c r="E50" s="7" t="s">
        <v>241</v>
      </c>
    </row>
    <row r="51" spans="1:5" ht="24.95" customHeight="1">
      <c r="A51" s="7" t="s">
        <v>242</v>
      </c>
      <c r="E51" s="7" t="s">
        <v>243</v>
      </c>
    </row>
    <row r="52" spans="1:5" ht="24.95" customHeight="1">
      <c r="A52" s="7" t="s">
        <v>244</v>
      </c>
      <c r="E52" s="7" t="s">
        <v>245</v>
      </c>
    </row>
    <row r="53" spans="1:5" ht="24.95" customHeight="1">
      <c r="A53" s="7" t="s">
        <v>246</v>
      </c>
      <c r="E53" s="7" t="s">
        <v>247</v>
      </c>
    </row>
    <row r="54" spans="1:5" ht="24.95" customHeight="1">
      <c r="A54" s="265" t="s">
        <v>599</v>
      </c>
      <c r="E54" s="265" t="s">
        <v>600</v>
      </c>
    </row>
    <row r="55" spans="1:5" ht="24.95" customHeight="1">
      <c r="A55" s="7" t="s">
        <v>248</v>
      </c>
      <c r="E55" s="7" t="s">
        <v>249</v>
      </c>
    </row>
    <row r="56" spans="1:5" ht="24.95" customHeight="1">
      <c r="A56" s="7" t="s">
        <v>250</v>
      </c>
      <c r="E56" s="7" t="s">
        <v>251</v>
      </c>
    </row>
  </sheetData>
  <mergeCells count="11">
    <mergeCell ref="A33:D33"/>
    <mergeCell ref="E33:H33"/>
    <mergeCell ref="A35:D35"/>
    <mergeCell ref="E35:H35"/>
    <mergeCell ref="A19:D19"/>
    <mergeCell ref="E19:H19"/>
    <mergeCell ref="E24:H24"/>
    <mergeCell ref="E25:H25"/>
    <mergeCell ref="E26:H26"/>
    <mergeCell ref="E27:H27"/>
    <mergeCell ref="A27:D27"/>
  </mergeCells>
  <pageMargins left="0.59055118110236227" right="0.59055118110236227" top="0.59055118110236227" bottom="0.19685039370078741" header="0.31496062992125984" footer="0.27559055118110237"/>
  <pageSetup paperSize="9" firstPageNumber="24" fitToHeight="2" pageOrder="overThenDown" orientation="portrait" useFirstPageNumber="1" r:id="rId1"/>
  <headerFooter scaleWithDoc="0"/>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30"/>
  <sheetViews>
    <sheetView zoomScaleNormal="100" workbookViewId="0"/>
  </sheetViews>
  <sheetFormatPr baseColWidth="10" defaultRowHeight="14.25"/>
  <cols>
    <col min="1" max="1" width="27" style="100" customWidth="1"/>
    <col min="2" max="2" width="12.75" style="100" customWidth="1"/>
    <col min="3" max="22" width="11" style="100"/>
    <col min="23" max="256" width="10" style="100"/>
    <col min="257" max="257" width="23.75" style="100" customWidth="1"/>
    <col min="258" max="258" width="11.25" style="100" customWidth="1"/>
    <col min="259" max="512" width="10" style="100"/>
    <col min="513" max="513" width="23.75" style="100" customWidth="1"/>
    <col min="514" max="514" width="11.25" style="100" customWidth="1"/>
    <col min="515" max="768" width="10" style="100"/>
    <col min="769" max="769" width="23.75" style="100" customWidth="1"/>
    <col min="770" max="770" width="11.25" style="100" customWidth="1"/>
    <col min="771" max="1024" width="11" style="100"/>
    <col min="1025" max="1025" width="23.75" style="100" customWidth="1"/>
    <col min="1026" max="1026" width="11.25" style="100" customWidth="1"/>
    <col min="1027" max="1280" width="10" style="100"/>
    <col min="1281" max="1281" width="23.75" style="100" customWidth="1"/>
    <col min="1282" max="1282" width="11.25" style="100" customWidth="1"/>
    <col min="1283" max="1536" width="10" style="100"/>
    <col min="1537" max="1537" width="23.75" style="100" customWidth="1"/>
    <col min="1538" max="1538" width="11.25" style="100" customWidth="1"/>
    <col min="1539" max="1792" width="10" style="100"/>
    <col min="1793" max="1793" width="23.75" style="100" customWidth="1"/>
    <col min="1794" max="1794" width="11.25" style="100" customWidth="1"/>
    <col min="1795" max="2048" width="11" style="100"/>
    <col min="2049" max="2049" width="23.75" style="100" customWidth="1"/>
    <col min="2050" max="2050" width="11.25" style="100" customWidth="1"/>
    <col min="2051" max="2304" width="10" style="100"/>
    <col min="2305" max="2305" width="23.75" style="100" customWidth="1"/>
    <col min="2306" max="2306" width="11.25" style="100" customWidth="1"/>
    <col min="2307" max="2560" width="10" style="100"/>
    <col min="2561" max="2561" width="23.75" style="100" customWidth="1"/>
    <col min="2562" max="2562" width="11.25" style="100" customWidth="1"/>
    <col min="2563" max="2816" width="10" style="100"/>
    <col min="2817" max="2817" width="23.75" style="100" customWidth="1"/>
    <col min="2818" max="2818" width="11.25" style="100" customWidth="1"/>
    <col min="2819" max="3072" width="11" style="100"/>
    <col min="3073" max="3073" width="23.75" style="100" customWidth="1"/>
    <col min="3074" max="3074" width="11.25" style="100" customWidth="1"/>
    <col min="3075" max="3328" width="10" style="100"/>
    <col min="3329" max="3329" width="23.75" style="100" customWidth="1"/>
    <col min="3330" max="3330" width="11.25" style="100" customWidth="1"/>
    <col min="3331" max="3584" width="10" style="100"/>
    <col min="3585" max="3585" width="23.75" style="100" customWidth="1"/>
    <col min="3586" max="3586" width="11.25" style="100" customWidth="1"/>
    <col min="3587" max="3840" width="10" style="100"/>
    <col min="3841" max="3841" width="23.75" style="100" customWidth="1"/>
    <col min="3842" max="3842" width="11.25" style="100" customWidth="1"/>
    <col min="3843" max="4096" width="11" style="100"/>
    <col min="4097" max="4097" width="23.75" style="100" customWidth="1"/>
    <col min="4098" max="4098" width="11.25" style="100" customWidth="1"/>
    <col min="4099" max="4352" width="10" style="100"/>
    <col min="4353" max="4353" width="23.75" style="100" customWidth="1"/>
    <col min="4354" max="4354" width="11.25" style="100" customWidth="1"/>
    <col min="4355" max="4608" width="10" style="100"/>
    <col min="4609" max="4609" width="23.75" style="100" customWidth="1"/>
    <col min="4610" max="4610" width="11.25" style="100" customWidth="1"/>
    <col min="4611" max="4864" width="10" style="100"/>
    <col min="4865" max="4865" width="23.75" style="100" customWidth="1"/>
    <col min="4866" max="4866" width="11.25" style="100" customWidth="1"/>
    <col min="4867" max="5120" width="11" style="100"/>
    <col min="5121" max="5121" width="23.75" style="100" customWidth="1"/>
    <col min="5122" max="5122" width="11.25" style="100" customWidth="1"/>
    <col min="5123" max="5376" width="10" style="100"/>
    <col min="5377" max="5377" width="23.75" style="100" customWidth="1"/>
    <col min="5378" max="5378" width="11.25" style="100" customWidth="1"/>
    <col min="5379" max="5632" width="10" style="100"/>
    <col min="5633" max="5633" width="23.75" style="100" customWidth="1"/>
    <col min="5634" max="5634" width="11.25" style="100" customWidth="1"/>
    <col min="5635" max="5888" width="10" style="100"/>
    <col min="5889" max="5889" width="23.75" style="100" customWidth="1"/>
    <col min="5890" max="5890" width="11.25" style="100" customWidth="1"/>
    <col min="5891" max="6144" width="11" style="100"/>
    <col min="6145" max="6145" width="23.75" style="100" customWidth="1"/>
    <col min="6146" max="6146" width="11.25" style="100" customWidth="1"/>
    <col min="6147" max="6400" width="10" style="100"/>
    <col min="6401" max="6401" width="23.75" style="100" customWidth="1"/>
    <col min="6402" max="6402" width="11.25" style="100" customWidth="1"/>
    <col min="6403" max="6656" width="10" style="100"/>
    <col min="6657" max="6657" width="23.75" style="100" customWidth="1"/>
    <col min="6658" max="6658" width="11.25" style="100" customWidth="1"/>
    <col min="6659" max="6912" width="10" style="100"/>
    <col min="6913" max="6913" width="23.75" style="100" customWidth="1"/>
    <col min="6914" max="6914" width="11.25" style="100" customWidth="1"/>
    <col min="6915" max="7168" width="11" style="100"/>
    <col min="7169" max="7169" width="23.75" style="100" customWidth="1"/>
    <col min="7170" max="7170" width="11.25" style="100" customWidth="1"/>
    <col min="7171" max="7424" width="10" style="100"/>
    <col min="7425" max="7425" width="23.75" style="100" customWidth="1"/>
    <col min="7426" max="7426" width="11.25" style="100" customWidth="1"/>
    <col min="7427" max="7680" width="10" style="100"/>
    <col min="7681" max="7681" width="23.75" style="100" customWidth="1"/>
    <col min="7682" max="7682" width="11.25" style="100" customWidth="1"/>
    <col min="7683" max="7936" width="10" style="100"/>
    <col min="7937" max="7937" width="23.75" style="100" customWidth="1"/>
    <col min="7938" max="7938" width="11.25" style="100" customWidth="1"/>
    <col min="7939" max="8192" width="11" style="100"/>
    <col min="8193" max="8193" width="23.75" style="100" customWidth="1"/>
    <col min="8194" max="8194" width="11.25" style="100" customWidth="1"/>
    <col min="8195" max="8448" width="10" style="100"/>
    <col min="8449" max="8449" width="23.75" style="100" customWidth="1"/>
    <col min="8450" max="8450" width="11.25" style="100" customWidth="1"/>
    <col min="8451" max="8704" width="10" style="100"/>
    <col min="8705" max="8705" width="23.75" style="100" customWidth="1"/>
    <col min="8706" max="8706" width="11.25" style="100" customWidth="1"/>
    <col min="8707" max="8960" width="10" style="100"/>
    <col min="8961" max="8961" width="23.75" style="100" customWidth="1"/>
    <col min="8962" max="8962" width="11.25" style="100" customWidth="1"/>
    <col min="8963" max="9216" width="11" style="100"/>
    <col min="9217" max="9217" width="23.75" style="100" customWidth="1"/>
    <col min="9218" max="9218" width="11.25" style="100" customWidth="1"/>
    <col min="9219" max="9472" width="10" style="100"/>
    <col min="9473" max="9473" width="23.75" style="100" customWidth="1"/>
    <col min="9474" max="9474" width="11.25" style="100" customWidth="1"/>
    <col min="9475" max="9728" width="10" style="100"/>
    <col min="9729" max="9729" width="23.75" style="100" customWidth="1"/>
    <col min="9730" max="9730" width="11.25" style="100" customWidth="1"/>
    <col min="9731" max="9984" width="10" style="100"/>
    <col min="9985" max="9985" width="23.75" style="100" customWidth="1"/>
    <col min="9986" max="9986" width="11.25" style="100" customWidth="1"/>
    <col min="9987" max="10240" width="11" style="100"/>
    <col min="10241" max="10241" width="23.75" style="100" customWidth="1"/>
    <col min="10242" max="10242" width="11.25" style="100" customWidth="1"/>
    <col min="10243" max="10496" width="10" style="100"/>
    <col min="10497" max="10497" width="23.75" style="100" customWidth="1"/>
    <col min="10498" max="10498" width="11.25" style="100" customWidth="1"/>
    <col min="10499" max="10752" width="10" style="100"/>
    <col min="10753" max="10753" width="23.75" style="100" customWidth="1"/>
    <col min="10754" max="10754" width="11.25" style="100" customWidth="1"/>
    <col min="10755" max="11008" width="10" style="100"/>
    <col min="11009" max="11009" width="23.75" style="100" customWidth="1"/>
    <col min="11010" max="11010" width="11.25" style="100" customWidth="1"/>
    <col min="11011" max="11264" width="11" style="100"/>
    <col min="11265" max="11265" width="23.75" style="100" customWidth="1"/>
    <col min="11266" max="11266" width="11.25" style="100" customWidth="1"/>
    <col min="11267" max="11520" width="10" style="100"/>
    <col min="11521" max="11521" width="23.75" style="100" customWidth="1"/>
    <col min="11522" max="11522" width="11.25" style="100" customWidth="1"/>
    <col min="11523" max="11776" width="10" style="100"/>
    <col min="11777" max="11777" width="23.75" style="100" customWidth="1"/>
    <col min="11778" max="11778" width="11.25" style="100" customWidth="1"/>
    <col min="11779" max="12032" width="10" style="100"/>
    <col min="12033" max="12033" width="23.75" style="100" customWidth="1"/>
    <col min="12034" max="12034" width="11.25" style="100" customWidth="1"/>
    <col min="12035" max="12288" width="11" style="100"/>
    <col min="12289" max="12289" width="23.75" style="100" customWidth="1"/>
    <col min="12290" max="12290" width="11.25" style="100" customWidth="1"/>
    <col min="12291" max="12544" width="10" style="100"/>
    <col min="12545" max="12545" width="23.75" style="100" customWidth="1"/>
    <col min="12546" max="12546" width="11.25" style="100" customWidth="1"/>
    <col min="12547" max="12800" width="10" style="100"/>
    <col min="12801" max="12801" width="23.75" style="100" customWidth="1"/>
    <col min="12802" max="12802" width="11.25" style="100" customWidth="1"/>
    <col min="12803" max="13056" width="10" style="100"/>
    <col min="13057" max="13057" width="23.75" style="100" customWidth="1"/>
    <col min="13058" max="13058" width="11.25" style="100" customWidth="1"/>
    <col min="13059" max="13312" width="11" style="100"/>
    <col min="13313" max="13313" width="23.75" style="100" customWidth="1"/>
    <col min="13314" max="13314" width="11.25" style="100" customWidth="1"/>
    <col min="13315" max="13568" width="10" style="100"/>
    <col min="13569" max="13569" width="23.75" style="100" customWidth="1"/>
    <col min="13570" max="13570" width="11.25" style="100" customWidth="1"/>
    <col min="13571" max="13824" width="10" style="100"/>
    <col min="13825" max="13825" width="23.75" style="100" customWidth="1"/>
    <col min="13826" max="13826" width="11.25" style="100" customWidth="1"/>
    <col min="13827" max="14080" width="10" style="100"/>
    <col min="14081" max="14081" width="23.75" style="100" customWidth="1"/>
    <col min="14082" max="14082" width="11.25" style="100" customWidth="1"/>
    <col min="14083" max="14336" width="11" style="100"/>
    <col min="14337" max="14337" width="23.75" style="100" customWidth="1"/>
    <col min="14338" max="14338" width="11.25" style="100" customWidth="1"/>
    <col min="14339" max="14592" width="10" style="100"/>
    <col min="14593" max="14593" width="23.75" style="100" customWidth="1"/>
    <col min="14594" max="14594" width="11.25" style="100" customWidth="1"/>
    <col min="14595" max="14848" width="10" style="100"/>
    <col min="14849" max="14849" width="23.75" style="100" customWidth="1"/>
    <col min="14850" max="14850" width="11.25" style="100" customWidth="1"/>
    <col min="14851" max="15104" width="10" style="100"/>
    <col min="15105" max="15105" width="23.75" style="100" customWidth="1"/>
    <col min="15106" max="15106" width="11.25" style="100" customWidth="1"/>
    <col min="15107" max="15360" width="11" style="100"/>
    <col min="15361" max="15361" width="23.75" style="100" customWidth="1"/>
    <col min="15362" max="15362" width="11.25" style="100" customWidth="1"/>
    <col min="15363" max="15616" width="10" style="100"/>
    <col min="15617" max="15617" width="23.75" style="100" customWidth="1"/>
    <col min="15618" max="15618" width="11.25" style="100" customWidth="1"/>
    <col min="15619" max="15872" width="10" style="100"/>
    <col min="15873" max="15873" width="23.75" style="100" customWidth="1"/>
    <col min="15874" max="15874" width="11.25" style="100" customWidth="1"/>
    <col min="15875" max="16128" width="10" style="100"/>
    <col min="16129" max="16129" width="23.75" style="100" customWidth="1"/>
    <col min="16130" max="16130" width="11.25" style="100" customWidth="1"/>
    <col min="16131" max="16384" width="11" style="100"/>
  </cols>
  <sheetData>
    <row r="1" spans="1:24" ht="129">
      <c r="A1" s="95" t="str">
        <f>"1. Sozialversicherungspflichtig Beschäftigte am Arbeitsort "&amp;RIGHT(B2,4)&amp;" bis "&amp;RIGHT(L2,4)&amp;" nach Kreisen 
(Stichtag 30.6.)"</f>
        <v>1. Sozialversicherungspflichtig Beschäftigte am Arbeitsort 2011 bis 2021 nach Kreisen 
(Stichtag 30.6.)</v>
      </c>
      <c r="B1" s="96" t="str">
        <f>"Noch: "&amp;A1</f>
        <v>Noch: 1. Sozialversicherungspflichtig Beschäftigte am Arbeitsort 2011 bis 2021 nach Kreisen 
(Stichtag 30.6.)</v>
      </c>
      <c r="C1" s="99"/>
      <c r="D1" s="99"/>
      <c r="E1" s="99"/>
      <c r="F1" s="99"/>
      <c r="G1" s="99"/>
      <c r="H1" s="99"/>
      <c r="I1" s="99"/>
      <c r="J1" s="99"/>
      <c r="K1" s="99"/>
      <c r="L1" s="99"/>
    </row>
    <row r="2" spans="1:24">
      <c r="A2" s="105" t="s">
        <v>0</v>
      </c>
      <c r="B2" s="267" t="s">
        <v>363</v>
      </c>
      <c r="C2" s="267" t="s">
        <v>364</v>
      </c>
      <c r="D2" s="267" t="s">
        <v>365</v>
      </c>
      <c r="E2" s="267" t="s">
        <v>366</v>
      </c>
      <c r="F2" s="267" t="s">
        <v>367</v>
      </c>
      <c r="G2" s="267" t="s">
        <v>368</v>
      </c>
      <c r="H2" s="267" t="s">
        <v>376</v>
      </c>
      <c r="I2" s="267" t="s">
        <v>385</v>
      </c>
      <c r="J2" s="267" t="s">
        <v>388</v>
      </c>
      <c r="K2" s="267" t="s">
        <v>389</v>
      </c>
      <c r="L2" s="267" t="s">
        <v>395</v>
      </c>
      <c r="N2" s="266" t="s">
        <v>363</v>
      </c>
      <c r="O2" s="266" t="s">
        <v>364</v>
      </c>
      <c r="P2" s="266" t="s">
        <v>365</v>
      </c>
      <c r="Q2" s="266" t="s">
        <v>366</v>
      </c>
      <c r="R2" s="266" t="s">
        <v>367</v>
      </c>
      <c r="S2" s="266" t="s">
        <v>368</v>
      </c>
      <c r="T2" s="266" t="s">
        <v>376</v>
      </c>
      <c r="U2" s="266" t="s">
        <v>385</v>
      </c>
      <c r="V2" s="266" t="s">
        <v>388</v>
      </c>
      <c r="W2" s="266" t="s">
        <v>389</v>
      </c>
      <c r="X2" s="266" t="s">
        <v>395</v>
      </c>
    </row>
    <row r="3" spans="1:24">
      <c r="A3" s="3" t="s">
        <v>397</v>
      </c>
      <c r="B3" s="93">
        <f>'Tab1'!O6/1000</f>
        <v>100.884</v>
      </c>
      <c r="C3" s="93">
        <f>'Tab1'!P6/1000</f>
        <v>100.131</v>
      </c>
      <c r="D3" s="93">
        <f>'Tab1'!Q6/1000</f>
        <v>101.474</v>
      </c>
      <c r="E3" s="93">
        <f>'Tab1'!R6/1000</f>
        <v>102.526</v>
      </c>
      <c r="F3" s="93">
        <f>'Tab1'!S6/1000</f>
        <v>104.43</v>
      </c>
      <c r="G3" s="93">
        <f>'Tab1'!T6/1000</f>
        <v>106.744</v>
      </c>
      <c r="H3" s="93">
        <f>'Tab1'!U6/1000</f>
        <v>109.414</v>
      </c>
      <c r="I3" s="93">
        <f>'Tab1'!V6/1000</f>
        <v>108.07299999999999</v>
      </c>
      <c r="J3" s="93">
        <f>'Tab1'!W6/1000</f>
        <v>108.96</v>
      </c>
      <c r="K3" s="93">
        <f>'Tab1'!Y6/1000</f>
        <v>109.63200000000001</v>
      </c>
      <c r="L3" s="93">
        <f>'Tab1'!AC6/1000</f>
        <v>111.75</v>
      </c>
    </row>
    <row r="4" spans="1:24">
      <c r="A4" s="3" t="s">
        <v>398</v>
      </c>
      <c r="B4" s="93">
        <f>'Tab1'!O7/1000</f>
        <v>36.656999999999996</v>
      </c>
      <c r="C4" s="93">
        <f>'Tab1'!P7/1000</f>
        <v>36.445999999999998</v>
      </c>
      <c r="D4" s="93">
        <f>'Tab1'!Q7/1000</f>
        <v>36.063000000000002</v>
      </c>
      <c r="E4" s="93">
        <f>'Tab1'!R7/1000</f>
        <v>36.366999999999997</v>
      </c>
      <c r="F4" s="93">
        <f>'Tab1'!S7/1000</f>
        <v>35.960999999999999</v>
      </c>
      <c r="G4" s="93">
        <f>'Tab1'!T7/1000</f>
        <v>35.914999999999999</v>
      </c>
      <c r="H4" s="93">
        <f>'Tab1'!U7/1000</f>
        <v>36.401000000000003</v>
      </c>
      <c r="I4" s="93">
        <f>'Tab1'!V7/1000</f>
        <v>36.64</v>
      </c>
      <c r="J4" s="93">
        <f>'Tab1'!W7/1000</f>
        <v>36.720999999999997</v>
      </c>
      <c r="K4" s="93">
        <f>'Tab1'!Y7/1000</f>
        <v>36.323999999999998</v>
      </c>
      <c r="L4" s="93">
        <f>'Tab1'!AC7/1000</f>
        <v>37.186999999999998</v>
      </c>
    </row>
    <row r="5" spans="1:24">
      <c r="A5" s="3" t="s">
        <v>399</v>
      </c>
      <c r="B5" s="93">
        <f>'Tab1'!O8/1000</f>
        <v>50.603999999999999</v>
      </c>
      <c r="C5" s="93">
        <f>'Tab1'!P8/1000</f>
        <v>51.603000000000002</v>
      </c>
      <c r="D5" s="93">
        <f>'Tab1'!Q8/1000</f>
        <v>51.582000000000001</v>
      </c>
      <c r="E5" s="93">
        <f>'Tab1'!R8/1000</f>
        <v>52.994</v>
      </c>
      <c r="F5" s="93">
        <f>'Tab1'!S8/1000</f>
        <v>53.85</v>
      </c>
      <c r="G5" s="93">
        <f>'Tab1'!T8/1000</f>
        <v>54.408999999999999</v>
      </c>
      <c r="H5" s="93">
        <f>'Tab1'!U8/1000</f>
        <v>55.192</v>
      </c>
      <c r="I5" s="93">
        <f>'Tab1'!V8/1000</f>
        <v>56.542000000000002</v>
      </c>
      <c r="J5" s="93">
        <f>'Tab1'!W8/1000</f>
        <v>57.454999999999998</v>
      </c>
      <c r="K5" s="93">
        <f>'Tab1'!Y8/1000</f>
        <v>57.38</v>
      </c>
      <c r="L5" s="93">
        <f>'Tab1'!AC8/1000</f>
        <v>58.29</v>
      </c>
    </row>
    <row r="6" spans="1:24">
      <c r="A6" s="3" t="s">
        <v>400</v>
      </c>
      <c r="B6" s="93">
        <f>'Tab1'!O9/1000</f>
        <v>15.988</v>
      </c>
      <c r="C6" s="93">
        <f>'Tab1'!P9/1000</f>
        <v>15.792</v>
      </c>
      <c r="D6" s="93">
        <f>'Tab1'!Q9/1000</f>
        <v>15.586</v>
      </c>
      <c r="E6" s="93">
        <f>'Tab1'!R9/1000</f>
        <v>15.52</v>
      </c>
      <c r="F6" s="93">
        <f>'Tab1'!S9/1000</f>
        <v>15.773999999999999</v>
      </c>
      <c r="G6" s="93">
        <f>'Tab1'!T9/1000</f>
        <v>15.675000000000001</v>
      </c>
      <c r="H6" s="93">
        <f>'Tab1'!U9/1000</f>
        <v>15.888</v>
      </c>
      <c r="I6" s="93">
        <f>'Tab1'!V9/1000</f>
        <v>15.67</v>
      </c>
      <c r="J6" s="93">
        <f>'Tab1'!W9/1000</f>
        <v>15.946999999999999</v>
      </c>
      <c r="K6" s="93">
        <f>'Tab1'!Y9/1000</f>
        <v>15.462999999999999</v>
      </c>
      <c r="L6" s="93">
        <f>'Tab1'!AC9/1000</f>
        <v>15.349</v>
      </c>
    </row>
    <row r="7" spans="1:24">
      <c r="A7" s="3" t="s">
        <v>401</v>
      </c>
      <c r="B7" s="93">
        <f>'Tab1'!O10/1000</f>
        <v>23.19</v>
      </c>
      <c r="C7" s="93">
        <f>'Tab1'!P10/1000</f>
        <v>23.37</v>
      </c>
      <c r="D7" s="93">
        <f>'Tab1'!Q10/1000</f>
        <v>23.321000000000002</v>
      </c>
      <c r="E7" s="93">
        <f>'Tab1'!R10/1000</f>
        <v>23.516999999999999</v>
      </c>
      <c r="F7" s="93">
        <f>'Tab1'!S10/1000</f>
        <v>23.643000000000001</v>
      </c>
      <c r="G7" s="93">
        <f>'Tab1'!T10/1000</f>
        <v>23.75</v>
      </c>
      <c r="H7" s="93">
        <f>'Tab1'!U10/1000</f>
        <v>24.018999999999998</v>
      </c>
      <c r="I7" s="93">
        <f>'Tab1'!V10/1000</f>
        <v>24.222999999999999</v>
      </c>
      <c r="J7" s="93">
        <f>'Tab1'!W10/1000</f>
        <v>24.382999999999999</v>
      </c>
      <c r="K7" s="93">
        <f>'Tab1'!Y10/1000</f>
        <v>24.198</v>
      </c>
      <c r="L7" s="93">
        <f>'Tab1'!AC10/1000</f>
        <v>24.741</v>
      </c>
    </row>
    <row r="8" spans="1:24">
      <c r="A8" s="3" t="s">
        <v>402</v>
      </c>
      <c r="B8" s="93">
        <f>'Tab1'!O11/1000</f>
        <v>22.981999999999999</v>
      </c>
      <c r="C8" s="93">
        <f>'Tab1'!P11/1000</f>
        <v>23.469000000000001</v>
      </c>
      <c r="D8" s="93">
        <f>'Tab1'!Q11/1000</f>
        <v>22.236000000000001</v>
      </c>
      <c r="E8" s="93">
        <f>'Tab1'!R11/1000</f>
        <v>23.123000000000001</v>
      </c>
      <c r="F8" s="93">
        <f>'Tab1'!S11/1000</f>
        <v>23.937999999999999</v>
      </c>
      <c r="G8" s="93">
        <f>'Tab1'!T11/1000</f>
        <v>23.741</v>
      </c>
      <c r="H8" s="93">
        <f>'Tab1'!U11/1000</f>
        <v>23.805</v>
      </c>
      <c r="I8" s="93">
        <f>'Tab1'!V11/1000</f>
        <v>23.561</v>
      </c>
      <c r="J8" s="93">
        <f>'Tab1'!W11/1000</f>
        <v>22.812000000000001</v>
      </c>
      <c r="K8" s="93">
        <f>'Tab1'!Y11/1000</f>
        <v>21.829000000000001</v>
      </c>
      <c r="L8" s="93">
        <f>'Tab1'!AC11/1000</f>
        <v>21.876999999999999</v>
      </c>
    </row>
    <row r="9" spans="1:24">
      <c r="A9" s="3"/>
      <c r="B9" s="93"/>
      <c r="C9" s="93"/>
      <c r="D9" s="93"/>
      <c r="E9" s="93"/>
      <c r="F9" s="93"/>
      <c r="G9" s="93"/>
      <c r="H9" s="93"/>
      <c r="I9" s="93"/>
      <c r="J9" s="93"/>
      <c r="K9" s="93"/>
      <c r="L9" s="93"/>
    </row>
    <row r="10" spans="1:24">
      <c r="A10" s="3" t="s">
        <v>403</v>
      </c>
      <c r="B10" s="93">
        <f>'Tab1'!O12/1000</f>
        <v>33.366999999999997</v>
      </c>
      <c r="C10" s="93">
        <f>'Tab1'!P12/1000</f>
        <v>34.301000000000002</v>
      </c>
      <c r="D10" s="93">
        <f>'Tab1'!Q12/1000</f>
        <v>34.881999999999998</v>
      </c>
      <c r="E10" s="93">
        <f>'Tab1'!R12/1000</f>
        <v>35.317</v>
      </c>
      <c r="F10" s="93">
        <f>'Tab1'!S12/1000</f>
        <v>35.350999999999999</v>
      </c>
      <c r="G10" s="93">
        <f>'Tab1'!T12/1000</f>
        <v>35.713000000000001</v>
      </c>
      <c r="H10" s="93">
        <f>'Tab1'!U12/1000</f>
        <v>36.097000000000001</v>
      </c>
      <c r="I10" s="93">
        <f>'Tab1'!V12/1000</f>
        <v>36.186</v>
      </c>
      <c r="J10" s="93">
        <f>'Tab1'!W12/1000</f>
        <v>36.180999999999997</v>
      </c>
      <c r="K10" s="93">
        <f>'Tab1'!Y12/1000</f>
        <v>35.140999999999998</v>
      </c>
      <c r="L10" s="93">
        <f>'Tab1'!AC12/1000</f>
        <v>35.07</v>
      </c>
    </row>
    <row r="11" spans="1:24">
      <c r="A11" s="3" t="s">
        <v>404</v>
      </c>
      <c r="B11" s="93">
        <f>'Tab1'!O13/1000</f>
        <v>27.991</v>
      </c>
      <c r="C11" s="93">
        <f>'Tab1'!P13/1000</f>
        <v>28.809000000000001</v>
      </c>
      <c r="D11" s="93">
        <f>'Tab1'!Q13/1000</f>
        <v>28.902999999999999</v>
      </c>
      <c r="E11" s="93">
        <f>'Tab1'!R13/1000</f>
        <v>29.478999999999999</v>
      </c>
      <c r="F11" s="93">
        <f>'Tab1'!S13/1000</f>
        <v>29.805</v>
      </c>
      <c r="G11" s="93">
        <f>'Tab1'!T13/1000</f>
        <v>30.248000000000001</v>
      </c>
      <c r="H11" s="93">
        <f>'Tab1'!U13/1000</f>
        <v>30.442</v>
      </c>
      <c r="I11" s="93">
        <f>'Tab1'!V13/1000</f>
        <v>30.257000000000001</v>
      </c>
      <c r="J11" s="93">
        <f>'Tab1'!W13/1000</f>
        <v>29.872</v>
      </c>
      <c r="K11" s="93">
        <f>'Tab1'!Y13/1000</f>
        <v>29.398</v>
      </c>
      <c r="L11" s="93">
        <f>'Tab1'!AC13/1000</f>
        <v>29.67</v>
      </c>
    </row>
    <row r="12" spans="1:24">
      <c r="A12" s="3" t="s">
        <v>405</v>
      </c>
      <c r="B12" s="93">
        <f>'Tab1'!O14/1000</f>
        <v>39.045999999999999</v>
      </c>
      <c r="C12" s="93">
        <f>'Tab1'!P14/1000</f>
        <v>40.567999999999998</v>
      </c>
      <c r="D12" s="93">
        <f>'Tab1'!Q14/1000</f>
        <v>40.433999999999997</v>
      </c>
      <c r="E12" s="93">
        <f>'Tab1'!R14/1000</f>
        <v>40.345999999999997</v>
      </c>
      <c r="F12" s="93">
        <f>'Tab1'!S14/1000</f>
        <v>40.770000000000003</v>
      </c>
      <c r="G12" s="93">
        <f>'Tab1'!T14/1000</f>
        <v>41.372999999999998</v>
      </c>
      <c r="H12" s="93">
        <f>'Tab1'!U14/1000</f>
        <v>41.293999999999997</v>
      </c>
      <c r="I12" s="93">
        <f>'Tab1'!V14/1000</f>
        <v>41.655999999999999</v>
      </c>
      <c r="J12" s="93">
        <f>'Tab1'!W14/1000</f>
        <v>41.218000000000004</v>
      </c>
      <c r="K12" s="93">
        <f>'Tab1'!Y14/1000</f>
        <v>40.679000000000002</v>
      </c>
      <c r="L12" s="93">
        <f>'Tab1'!AC14/1000</f>
        <v>39.970999999999997</v>
      </c>
    </row>
    <row r="13" spans="1:24">
      <c r="A13" s="3" t="s">
        <v>396</v>
      </c>
      <c r="B13" s="93">
        <f>'Tab1'!O15/1000</f>
        <v>32.6</v>
      </c>
      <c r="C13" s="93">
        <f>'Tab1'!P15/1000</f>
        <v>33.140999999999998</v>
      </c>
      <c r="D13" s="93">
        <f>'Tab1'!Q15/1000</f>
        <v>33.86</v>
      </c>
      <c r="E13" s="93">
        <f>'Tab1'!R15/1000</f>
        <v>34.65</v>
      </c>
      <c r="F13" s="93">
        <f>'Tab1'!S15/1000</f>
        <v>34.78</v>
      </c>
      <c r="G13" s="93">
        <f>'Tab1'!T15/1000</f>
        <v>35.237000000000002</v>
      </c>
      <c r="H13" s="93">
        <f>'Tab1'!U15/1000</f>
        <v>35.619</v>
      </c>
      <c r="I13" s="93">
        <f>'Tab1'!V15/1000</f>
        <v>36.222000000000001</v>
      </c>
      <c r="J13" s="93">
        <f>'Tab1'!W15/1000</f>
        <v>35.878</v>
      </c>
      <c r="K13" s="93">
        <f>'Tab1'!Y15/1000</f>
        <v>34.945</v>
      </c>
      <c r="L13" s="93">
        <f>'Tab1'!AC15/1000</f>
        <v>35.326000000000001</v>
      </c>
    </row>
    <row r="14" spans="1:24" s="101" customFormat="1">
      <c r="A14" s="97" t="s">
        <v>406</v>
      </c>
      <c r="B14" s="98">
        <f>'Tab1'!O16/1000</f>
        <v>19.908000000000001</v>
      </c>
      <c r="C14" s="98">
        <f>'Tab1'!P16/1000</f>
        <v>20.271000000000001</v>
      </c>
      <c r="D14" s="98">
        <f>'Tab1'!Q16/1000</f>
        <v>20.309000000000001</v>
      </c>
      <c r="E14" s="98">
        <f>'Tab1'!R16/1000</f>
        <v>20.436</v>
      </c>
      <c r="F14" s="98">
        <f>'Tab1'!S16/1000</f>
        <v>20.684000000000001</v>
      </c>
      <c r="G14" s="98">
        <f>'Tab1'!T16/1000</f>
        <v>20.588999999999999</v>
      </c>
      <c r="H14" s="98">
        <f>'Tab1'!U16/1000</f>
        <v>20.524999999999999</v>
      </c>
      <c r="I14" s="98">
        <f>'Tab1'!V16/1000</f>
        <v>20.388999999999999</v>
      </c>
      <c r="J14" s="98">
        <f>'Tab1'!W16/1000</f>
        <v>20.076000000000001</v>
      </c>
      <c r="K14" s="98">
        <f>'Tab1'!Y16/1000</f>
        <v>19.291</v>
      </c>
      <c r="L14" s="98">
        <f>'Tab1'!AC16/1000</f>
        <v>19.076000000000001</v>
      </c>
    </row>
    <row r="15" spans="1:24">
      <c r="A15" s="3" t="s">
        <v>407</v>
      </c>
      <c r="B15" s="93">
        <f>'Tab1'!O17/1000</f>
        <v>42.423999999999999</v>
      </c>
      <c r="C15" s="93">
        <f>'Tab1'!P17/1000</f>
        <v>42.594999999999999</v>
      </c>
      <c r="D15" s="93">
        <f>'Tab1'!Q17/1000</f>
        <v>42.334000000000003</v>
      </c>
      <c r="E15" s="93">
        <f>'Tab1'!R17/1000</f>
        <v>42.826000000000001</v>
      </c>
      <c r="F15" s="93">
        <f>'Tab1'!S17/1000</f>
        <v>43.015999999999998</v>
      </c>
      <c r="G15" s="93">
        <f>'Tab1'!T17/1000</f>
        <v>42.844999999999999</v>
      </c>
      <c r="H15" s="93">
        <f>'Tab1'!U17/1000</f>
        <v>43.287999999999997</v>
      </c>
      <c r="I15" s="93">
        <f>'Tab1'!V17/1000</f>
        <v>43.636000000000003</v>
      </c>
      <c r="J15" s="93">
        <f>'Tab1'!W17/1000</f>
        <v>44.277999999999999</v>
      </c>
      <c r="K15" s="93">
        <f>'Tab1'!Y17/1000</f>
        <v>43.292999999999999</v>
      </c>
      <c r="L15" s="93">
        <f>'Tab1'!AC17/1000</f>
        <v>43.512</v>
      </c>
    </row>
    <row r="16" spans="1:24">
      <c r="A16" s="3" t="s">
        <v>408</v>
      </c>
      <c r="B16" s="93">
        <f>'Tab1'!O18/1000</f>
        <v>46.136000000000003</v>
      </c>
      <c r="C16" s="93">
        <f>'Tab1'!P18/1000</f>
        <v>46.698999999999998</v>
      </c>
      <c r="D16" s="93">
        <f>'Tab1'!Q18/1000</f>
        <v>47.231999999999999</v>
      </c>
      <c r="E16" s="93">
        <f>'Tab1'!R18/1000</f>
        <v>47.774000000000001</v>
      </c>
      <c r="F16" s="93">
        <f>'Tab1'!S18/1000</f>
        <v>48.106999999999999</v>
      </c>
      <c r="G16" s="93">
        <f>'Tab1'!T18/1000</f>
        <v>48.279000000000003</v>
      </c>
      <c r="H16" s="93">
        <f>'Tab1'!U18/1000</f>
        <v>48.966000000000001</v>
      </c>
      <c r="I16" s="93">
        <f>'Tab1'!V18/1000</f>
        <v>50.9</v>
      </c>
      <c r="J16" s="93">
        <f>'Tab1'!W18/1000</f>
        <v>50.521000000000001</v>
      </c>
      <c r="K16" s="93">
        <f>'Tab1'!Y18/1000</f>
        <v>49.555999999999997</v>
      </c>
      <c r="L16" s="93">
        <f>'Tab1'!AC18/1000</f>
        <v>50.023000000000003</v>
      </c>
    </row>
    <row r="17" spans="1:12">
      <c r="A17" s="3" t="s">
        <v>409</v>
      </c>
      <c r="B17" s="93">
        <f>'Tab1'!O19/1000</f>
        <v>21.295999999999999</v>
      </c>
      <c r="C17" s="93">
        <f>'Tab1'!P19/1000</f>
        <v>21.9</v>
      </c>
      <c r="D17" s="93">
        <f>'Tab1'!Q19/1000</f>
        <v>22.460999999999999</v>
      </c>
      <c r="E17" s="93">
        <f>'Tab1'!R19/1000</f>
        <v>22.879000000000001</v>
      </c>
      <c r="F17" s="93">
        <f>'Tab1'!S19/1000</f>
        <v>22.972999999999999</v>
      </c>
      <c r="G17" s="93">
        <f>'Tab1'!T19/1000</f>
        <v>23.841999999999999</v>
      </c>
      <c r="H17" s="93">
        <f>'Tab1'!U19/1000</f>
        <v>23.800999999999998</v>
      </c>
      <c r="I17" s="93">
        <f>'Tab1'!V19/1000</f>
        <v>24.315999999999999</v>
      </c>
      <c r="J17" s="93">
        <f>'Tab1'!W19/1000</f>
        <v>23.933</v>
      </c>
      <c r="K17" s="93">
        <f>'Tab1'!Y19/1000</f>
        <v>23.335000000000001</v>
      </c>
      <c r="L17" s="93">
        <f>'Tab1'!AC19/1000</f>
        <v>23.248000000000001</v>
      </c>
    </row>
    <row r="18" spans="1:12">
      <c r="A18" s="3" t="s">
        <v>410</v>
      </c>
      <c r="B18" s="93">
        <f>'Tab1'!O20/1000</f>
        <v>19.719000000000001</v>
      </c>
      <c r="C18" s="93">
        <f>'Tab1'!P20/1000</f>
        <v>19.942</v>
      </c>
      <c r="D18" s="93">
        <f>'Tab1'!Q20/1000</f>
        <v>19.690999999999999</v>
      </c>
      <c r="E18" s="93">
        <f>'Tab1'!R20/1000</f>
        <v>19.902000000000001</v>
      </c>
      <c r="F18" s="93">
        <f>'Tab1'!S20/1000</f>
        <v>19.866</v>
      </c>
      <c r="G18" s="93">
        <f>'Tab1'!T20/1000</f>
        <v>20.158000000000001</v>
      </c>
      <c r="H18" s="93">
        <f>'Tab1'!U20/1000</f>
        <v>20.042000000000002</v>
      </c>
      <c r="I18" s="93">
        <f>'Tab1'!V20/1000</f>
        <v>20.018000000000001</v>
      </c>
      <c r="J18" s="93">
        <f>'Tab1'!W20/1000</f>
        <v>19.457000000000001</v>
      </c>
      <c r="K18" s="93">
        <f>'Tab1'!Y20/1000</f>
        <v>19.007999999999999</v>
      </c>
      <c r="L18" s="93">
        <f>'Tab1'!AC20/1000</f>
        <v>18.881</v>
      </c>
    </row>
    <row r="19" spans="1:12">
      <c r="A19" s="3" t="s">
        <v>411</v>
      </c>
      <c r="B19" s="93">
        <f>'Tab1'!O21/1000</f>
        <v>36.468000000000004</v>
      </c>
      <c r="C19" s="93">
        <f>'Tab1'!P21/1000</f>
        <v>38.54</v>
      </c>
      <c r="D19" s="93">
        <f>'Tab1'!Q21/1000</f>
        <v>38.076999999999998</v>
      </c>
      <c r="E19" s="93">
        <f>'Tab1'!R21/1000</f>
        <v>37.76</v>
      </c>
      <c r="F19" s="93">
        <f>'Tab1'!S21/1000</f>
        <v>37.503</v>
      </c>
      <c r="G19" s="93">
        <f>'Tab1'!T21/1000</f>
        <v>37.844999999999999</v>
      </c>
      <c r="H19" s="93">
        <f>'Tab1'!U21/1000</f>
        <v>38.548000000000002</v>
      </c>
      <c r="I19" s="93">
        <f>'Tab1'!V21/1000</f>
        <v>38.887</v>
      </c>
      <c r="J19" s="93">
        <f>'Tab1'!W21/1000</f>
        <v>38.521000000000001</v>
      </c>
      <c r="K19" s="93">
        <f>'Tab1'!Y21/1000</f>
        <v>37.779000000000003</v>
      </c>
      <c r="L19" s="93">
        <f>'Tab1'!AC21/1000</f>
        <v>38.698</v>
      </c>
    </row>
    <row r="20" spans="1:12">
      <c r="A20" s="3" t="s">
        <v>412</v>
      </c>
      <c r="B20" s="93">
        <f>'Tab1'!O22/1000</f>
        <v>23.931999999999999</v>
      </c>
      <c r="C20" s="93">
        <f>'Tab1'!P22/1000</f>
        <v>24.164000000000001</v>
      </c>
      <c r="D20" s="93">
        <f>'Tab1'!Q22/1000</f>
        <v>24.433</v>
      </c>
      <c r="E20" s="93">
        <f>'Tab1'!R22/1000</f>
        <v>24.581</v>
      </c>
      <c r="F20" s="93">
        <f>'Tab1'!S22/1000</f>
        <v>24.927</v>
      </c>
      <c r="G20" s="93">
        <f>'Tab1'!T22/1000</f>
        <v>25.193999999999999</v>
      </c>
      <c r="H20" s="93">
        <f>'Tab1'!U22/1000</f>
        <v>25.719000000000001</v>
      </c>
      <c r="I20" s="93">
        <f>'Tab1'!V22/1000</f>
        <v>25.878</v>
      </c>
      <c r="J20" s="93">
        <f>'Tab1'!W22/1000</f>
        <v>26.036999999999999</v>
      </c>
      <c r="K20" s="93">
        <f>'Tab1'!Y22/1000</f>
        <v>25.841999999999999</v>
      </c>
      <c r="L20" s="93">
        <f>'Tab1'!AC22/1000</f>
        <v>25.831</v>
      </c>
    </row>
    <row r="21" spans="1:12">
      <c r="A21" s="3" t="s">
        <v>413</v>
      </c>
      <c r="B21" s="93">
        <f>'Tab1'!O23/1000</f>
        <v>20.943000000000001</v>
      </c>
      <c r="C21" s="93">
        <f>'Tab1'!P23/1000</f>
        <v>21.082000000000001</v>
      </c>
      <c r="D21" s="93">
        <f>'Tab1'!Q23/1000</f>
        <v>21.015999999999998</v>
      </c>
      <c r="E21" s="93">
        <f>'Tab1'!R23/1000</f>
        <v>21.286999999999999</v>
      </c>
      <c r="F21" s="93">
        <f>'Tab1'!S23/1000</f>
        <v>20.841999999999999</v>
      </c>
      <c r="G21" s="93">
        <f>'Tab1'!T23/1000</f>
        <v>21.178999999999998</v>
      </c>
      <c r="H21" s="93">
        <f>'Tab1'!U23/1000</f>
        <v>21.274000000000001</v>
      </c>
      <c r="I21" s="93">
        <f>'Tab1'!V23/1000</f>
        <v>21.629000000000001</v>
      </c>
      <c r="J21" s="93">
        <f>'Tab1'!W23/1000</f>
        <v>21.72</v>
      </c>
      <c r="K21" s="93">
        <f>'Tab1'!Y23/1000</f>
        <v>20.414000000000001</v>
      </c>
      <c r="L21" s="93">
        <f>'Tab1'!AC23/1000</f>
        <v>19.939</v>
      </c>
    </row>
    <row r="22" spans="1:12">
      <c r="A22" s="3" t="s">
        <v>414</v>
      </c>
      <c r="B22" s="93">
        <f>'Tab1'!O24/1000</f>
        <v>36.341000000000001</v>
      </c>
      <c r="C22" s="93">
        <f>'Tab1'!P24/1000</f>
        <v>36.499000000000002</v>
      </c>
      <c r="D22" s="93">
        <f>'Tab1'!Q24/1000</f>
        <v>36.305</v>
      </c>
      <c r="E22" s="93">
        <f>'Tab1'!R24/1000</f>
        <v>36.356000000000002</v>
      </c>
      <c r="F22" s="93">
        <f>'Tab1'!S24/1000</f>
        <v>36.183</v>
      </c>
      <c r="G22" s="93">
        <f>'Tab1'!T24/1000</f>
        <v>36.320999999999998</v>
      </c>
      <c r="H22" s="93">
        <f>'Tab1'!U24/1000</f>
        <v>36.558</v>
      </c>
      <c r="I22" s="93">
        <f>'Tab1'!V24/1000</f>
        <v>36.362000000000002</v>
      </c>
      <c r="J22" s="93">
        <f>'Tab1'!W24/1000</f>
        <v>35.676000000000002</v>
      </c>
      <c r="K22" s="93">
        <f>'Tab1'!Y24/1000</f>
        <v>34.805999999999997</v>
      </c>
      <c r="L22" s="93">
        <f>'Tab1'!AC24/1000</f>
        <v>34.610999999999997</v>
      </c>
    </row>
    <row r="23" spans="1:12">
      <c r="A23" s="3" t="s">
        <v>415</v>
      </c>
      <c r="B23" s="93">
        <f>'Tab1'!O25/1000</f>
        <v>26.417999999999999</v>
      </c>
      <c r="C23" s="93">
        <f>'Tab1'!P25/1000</f>
        <v>26.795999999999999</v>
      </c>
      <c r="D23" s="93">
        <f>'Tab1'!Q25/1000</f>
        <v>26.433</v>
      </c>
      <c r="E23" s="93">
        <f>'Tab1'!R25/1000</f>
        <v>26.632000000000001</v>
      </c>
      <c r="F23" s="93">
        <f>'Tab1'!S25/1000</f>
        <v>26.273</v>
      </c>
      <c r="G23" s="93">
        <f>'Tab1'!T25/1000</f>
        <v>26.58</v>
      </c>
      <c r="H23" s="93">
        <f>'Tab1'!U25/1000</f>
        <v>26.831</v>
      </c>
      <c r="I23" s="93">
        <f>'Tab1'!V25/1000</f>
        <v>26.664999999999999</v>
      </c>
      <c r="J23" s="93">
        <f>'Tab1'!W25/1000</f>
        <v>26.957999999999998</v>
      </c>
      <c r="K23" s="93">
        <f>'Tab1'!Y25/1000</f>
        <v>26.876999999999999</v>
      </c>
      <c r="L23" s="93">
        <f>'Tab1'!AC25/1000</f>
        <v>26.876999999999999</v>
      </c>
    </row>
    <row r="24" spans="1:12">
      <c r="A24" s="3" t="s">
        <v>416</v>
      </c>
      <c r="B24" s="93">
        <f>'Tab1'!O26/1000</f>
        <v>30.300999999999998</v>
      </c>
      <c r="C24" s="93">
        <f>'Tab1'!P26/1000</f>
        <v>30.760999999999999</v>
      </c>
      <c r="D24" s="93">
        <f>'Tab1'!Q26/1000</f>
        <v>30.484999999999999</v>
      </c>
      <c r="E24" s="93">
        <f>'Tab1'!R26/1000</f>
        <v>30.568999999999999</v>
      </c>
      <c r="F24" s="93">
        <f>'Tab1'!S26/1000</f>
        <v>30.352</v>
      </c>
      <c r="G24" s="93">
        <f>'Tab1'!T26/1000</f>
        <v>30.358000000000001</v>
      </c>
      <c r="H24" s="93">
        <f>'Tab1'!U26/1000</f>
        <v>30.327000000000002</v>
      </c>
      <c r="I24" s="93">
        <f>'Tab1'!V26/1000</f>
        <v>30.15</v>
      </c>
      <c r="J24" s="93">
        <f>'Tab1'!W26/1000</f>
        <v>30.109000000000002</v>
      </c>
      <c r="K24" s="93">
        <f>'Tab1'!Y26/1000</f>
        <v>29.672999999999998</v>
      </c>
      <c r="L24" s="93">
        <f>'Tab1'!AC26/1000</f>
        <v>29.201000000000001</v>
      </c>
    </row>
    <row r="25" spans="1:12">
      <c r="A25" s="3" t="s">
        <v>417</v>
      </c>
      <c r="B25" s="93">
        <f>'Tab1'!O27/1000</f>
        <v>28.867000000000001</v>
      </c>
      <c r="C25" s="93">
        <f>'Tab1'!P27/1000</f>
        <v>29.263000000000002</v>
      </c>
      <c r="D25" s="93">
        <f>'Tab1'!Q27/1000</f>
        <v>29.327999999999999</v>
      </c>
      <c r="E25" s="93">
        <f>'Tab1'!R27/1000</f>
        <v>29.707999999999998</v>
      </c>
      <c r="F25" s="93">
        <f>'Tab1'!S27/1000</f>
        <v>29.890999999999998</v>
      </c>
      <c r="G25" s="93">
        <f>'Tab1'!T27/1000</f>
        <v>29.925999999999998</v>
      </c>
      <c r="H25" s="93">
        <f>'Tab1'!U27/1000</f>
        <v>30.181000000000001</v>
      </c>
      <c r="I25" s="93">
        <f>'Tab1'!V27/1000</f>
        <v>30.321000000000002</v>
      </c>
      <c r="J25" s="93">
        <f>'Tab1'!W27/1000</f>
        <v>30.145</v>
      </c>
      <c r="K25" s="93">
        <f>'Tab1'!Y27/1000</f>
        <v>29.501000000000001</v>
      </c>
      <c r="L25" s="93">
        <f>'Tab1'!AC27/1000</f>
        <v>29.271000000000001</v>
      </c>
    </row>
    <row r="26" spans="1:12">
      <c r="A26" s="3" t="s">
        <v>418</v>
      </c>
      <c r="B26" s="93">
        <f>'Tab1'!O28/1000</f>
        <v>27.189</v>
      </c>
      <c r="C26" s="93">
        <f>'Tab1'!P28/1000</f>
        <v>27.606999999999999</v>
      </c>
      <c r="D26" s="93">
        <f>'Tab1'!Q28/1000</f>
        <v>27.577999999999999</v>
      </c>
      <c r="E26" s="93">
        <f>'Tab1'!R28/1000</f>
        <v>27.652999999999999</v>
      </c>
      <c r="F26" s="93">
        <f>'Tab1'!S28/1000</f>
        <v>27.178999999999998</v>
      </c>
      <c r="G26" s="93">
        <f>'Tab1'!T28/1000</f>
        <v>27.442</v>
      </c>
      <c r="H26" s="93">
        <f>'Tab1'!U28/1000</f>
        <v>27.497</v>
      </c>
      <c r="I26" s="93">
        <f>'Tab1'!V28/1000</f>
        <v>27.806000000000001</v>
      </c>
      <c r="J26" s="93">
        <f>'Tab1'!W28/1000</f>
        <v>27.911999999999999</v>
      </c>
      <c r="K26" s="93">
        <f>'Tab1'!Y28/1000</f>
        <v>27.446999999999999</v>
      </c>
      <c r="L26" s="93">
        <f>'Tab1'!AC28/1000</f>
        <v>27.832999999999998</v>
      </c>
    </row>
    <row r="27" spans="1:12">
      <c r="A27" s="99"/>
      <c r="B27" s="99"/>
      <c r="C27" s="99"/>
      <c r="D27" s="99"/>
      <c r="E27" s="99"/>
      <c r="F27" s="99"/>
      <c r="G27" s="99"/>
      <c r="H27" s="99"/>
      <c r="I27" s="99"/>
      <c r="J27" s="99"/>
      <c r="K27" s="99"/>
    </row>
    <row r="28" spans="1:12" ht="129">
      <c r="A28" s="95" t="str">
        <f>"2. Sozialversicherungspflichtig Beschäftigte am Wohnort "&amp;RIGHT(B29,4)&amp;" bis "&amp;RIGHT(L29,4)&amp;" nach Kreisen 
(Stichtag 30.6.)"</f>
        <v>2. Sozialversicherungspflichtig Beschäftigte am Wohnort 2011 bis 2021 nach Kreisen 
(Stichtag 30.6.)</v>
      </c>
      <c r="B28" s="96" t="str">
        <f>"Noch: "&amp;A28</f>
        <v>Noch: 2. Sozialversicherungspflichtig Beschäftigte am Wohnort 2011 bis 2021 nach Kreisen 
(Stichtag 30.6.)</v>
      </c>
      <c r="C28" s="99"/>
      <c r="D28" s="99"/>
      <c r="E28" s="99"/>
      <c r="F28" s="99"/>
      <c r="G28" s="99"/>
      <c r="H28" s="99"/>
      <c r="I28" s="99"/>
      <c r="J28" s="99"/>
      <c r="K28" s="99"/>
    </row>
    <row r="29" spans="1:12">
      <c r="A29" s="105" t="s">
        <v>23</v>
      </c>
      <c r="B29" s="267" t="s">
        <v>363</v>
      </c>
      <c r="C29" s="267" t="s">
        <v>364</v>
      </c>
      <c r="D29" s="267" t="s">
        <v>365</v>
      </c>
      <c r="E29" s="267" t="s">
        <v>366</v>
      </c>
      <c r="F29" s="267" t="s">
        <v>367</v>
      </c>
      <c r="G29" s="267" t="s">
        <v>368</v>
      </c>
      <c r="H29" s="267" t="s">
        <v>376</v>
      </c>
      <c r="I29" s="267" t="s">
        <v>385</v>
      </c>
      <c r="J29" s="267" t="s">
        <v>388</v>
      </c>
      <c r="K29" s="267" t="s">
        <v>389</v>
      </c>
      <c r="L29" s="267" t="s">
        <v>395</v>
      </c>
    </row>
    <row r="30" spans="1:12">
      <c r="A30" s="3" t="s">
        <v>397</v>
      </c>
      <c r="B30" s="93">
        <f>'Tab2'!O6/1000</f>
        <v>72.510000000000005</v>
      </c>
      <c r="C30" s="93">
        <f>'Tab2'!P6/1000</f>
        <v>73.712999999999994</v>
      </c>
      <c r="D30" s="93">
        <f>'Tab2'!Q6/1000</f>
        <v>75.445999999999998</v>
      </c>
      <c r="E30" s="93">
        <f>'Tab2'!R6/1000</f>
        <v>76.674000000000007</v>
      </c>
      <c r="F30" s="93">
        <f>'Tab2'!S6/1000</f>
        <v>78.137</v>
      </c>
      <c r="G30" s="93">
        <f>'Tab2'!T6/1000</f>
        <v>79.929000000000002</v>
      </c>
      <c r="H30" s="93">
        <f>'Tab2'!U6/1000</f>
        <v>82.418999999999997</v>
      </c>
      <c r="I30" s="93">
        <f>'Tab2'!V6/1000</f>
        <v>84.007000000000005</v>
      </c>
      <c r="J30" s="93">
        <f>'Tab2'!W6/1000</f>
        <v>85.272000000000006</v>
      </c>
      <c r="K30" s="93">
        <f>'Tab2'!Y6/1000</f>
        <v>85.17</v>
      </c>
      <c r="L30" s="93">
        <f>'Tab2'!AC6/1000</f>
        <v>86.665000000000006</v>
      </c>
    </row>
    <row r="31" spans="1:12">
      <c r="A31" s="3" t="s">
        <v>398</v>
      </c>
      <c r="B31" s="93">
        <f>'Tab2'!O7/1000</f>
        <v>33.472000000000001</v>
      </c>
      <c r="C31" s="93">
        <f>'Tab2'!P7/1000</f>
        <v>34.015000000000001</v>
      </c>
      <c r="D31" s="93">
        <f>'Tab2'!Q7/1000</f>
        <v>33.83</v>
      </c>
      <c r="E31" s="93">
        <f>'Tab2'!R7/1000</f>
        <v>33.807000000000002</v>
      </c>
      <c r="F31" s="93">
        <f>'Tab2'!S7/1000</f>
        <v>33.655000000000001</v>
      </c>
      <c r="G31" s="93">
        <f>'Tab2'!T7/1000</f>
        <v>34.03</v>
      </c>
      <c r="H31" s="93">
        <f>'Tab2'!U7/1000</f>
        <v>34.453000000000003</v>
      </c>
      <c r="I31" s="93">
        <f>'Tab2'!V7/1000</f>
        <v>34.744999999999997</v>
      </c>
      <c r="J31" s="93">
        <f>'Tab2'!W7/1000</f>
        <v>34.636000000000003</v>
      </c>
      <c r="K31" s="93">
        <f>'Tab2'!Y7/1000</f>
        <v>34.011000000000003</v>
      </c>
      <c r="L31" s="93">
        <f>'Tab2'!AC7/1000</f>
        <v>34.256</v>
      </c>
    </row>
    <row r="32" spans="1:12">
      <c r="A32" s="3" t="s">
        <v>399</v>
      </c>
      <c r="B32" s="93">
        <f>'Tab2'!O8/1000</f>
        <v>37.088999999999999</v>
      </c>
      <c r="C32" s="93">
        <f>'Tab2'!P8/1000</f>
        <v>37.74</v>
      </c>
      <c r="D32" s="93">
        <f>'Tab2'!Q8/1000</f>
        <v>37.978999999999999</v>
      </c>
      <c r="E32" s="93">
        <f>'Tab2'!R8/1000</f>
        <v>38.530999999999999</v>
      </c>
      <c r="F32" s="93">
        <f>'Tab2'!S8/1000</f>
        <v>38.783000000000001</v>
      </c>
      <c r="G32" s="93">
        <f>'Tab2'!T8/1000</f>
        <v>39.774000000000001</v>
      </c>
      <c r="H32" s="93">
        <f>'Tab2'!U8/1000</f>
        <v>40.81</v>
      </c>
      <c r="I32" s="93">
        <f>'Tab2'!V8/1000</f>
        <v>41.658000000000001</v>
      </c>
      <c r="J32" s="93">
        <f>'Tab2'!W8/1000</f>
        <v>42.334000000000003</v>
      </c>
      <c r="K32" s="93">
        <f>'Tab2'!Y8/1000</f>
        <v>42.012</v>
      </c>
      <c r="L32" s="93">
        <f>'Tab2'!AC8/1000</f>
        <v>42.856000000000002</v>
      </c>
    </row>
    <row r="33" spans="1:12">
      <c r="A33" s="3" t="s">
        <v>400</v>
      </c>
      <c r="B33" s="93">
        <f>'Tab2'!O9/1000</f>
        <v>13.930999999999999</v>
      </c>
      <c r="C33" s="93">
        <f>'Tab2'!P9/1000</f>
        <v>13.784000000000001</v>
      </c>
      <c r="D33" s="93">
        <f>'Tab2'!Q9/1000</f>
        <v>13.503</v>
      </c>
      <c r="E33" s="93">
        <f>'Tab2'!R9/1000</f>
        <v>13.430999999999999</v>
      </c>
      <c r="F33" s="93">
        <f>'Tab2'!S9/1000</f>
        <v>13.343</v>
      </c>
      <c r="G33" s="93">
        <f>'Tab2'!T9/1000</f>
        <v>13.170999999999999</v>
      </c>
      <c r="H33" s="93">
        <f>'Tab2'!U9/1000</f>
        <v>13.207000000000001</v>
      </c>
      <c r="I33" s="93">
        <f>'Tab2'!V9/1000</f>
        <v>13.185</v>
      </c>
      <c r="J33" s="93">
        <f>'Tab2'!W9/1000</f>
        <v>13.896000000000001</v>
      </c>
      <c r="K33" s="93">
        <f>'Tab2'!Y9/1000</f>
        <v>13.522</v>
      </c>
      <c r="L33" s="93">
        <f>'Tab2'!AC9/1000</f>
        <v>13.420999999999999</v>
      </c>
    </row>
    <row r="34" spans="1:12">
      <c r="A34" s="3" t="s">
        <v>401</v>
      </c>
      <c r="B34" s="93">
        <f>'Tab2'!O10/1000</f>
        <v>20.7</v>
      </c>
      <c r="C34" s="93">
        <f>'Tab2'!P10/1000</f>
        <v>21.085999999999999</v>
      </c>
      <c r="D34" s="93">
        <f>'Tab2'!Q10/1000</f>
        <v>21.318999999999999</v>
      </c>
      <c r="E34" s="93">
        <f>'Tab2'!R10/1000</f>
        <v>21.501000000000001</v>
      </c>
      <c r="F34" s="93">
        <f>'Tab2'!S10/1000</f>
        <v>21.777999999999999</v>
      </c>
      <c r="G34" s="93">
        <f>'Tab2'!T10/1000</f>
        <v>22.547000000000001</v>
      </c>
      <c r="H34" s="93">
        <f>'Tab2'!U10/1000</f>
        <v>22.963000000000001</v>
      </c>
      <c r="I34" s="93">
        <f>'Tab2'!V10/1000</f>
        <v>23.433</v>
      </c>
      <c r="J34" s="93">
        <f>'Tab2'!W10/1000</f>
        <v>23.824999999999999</v>
      </c>
      <c r="K34" s="93">
        <f>'Tab2'!Y10/1000</f>
        <v>23.776</v>
      </c>
      <c r="L34" s="93">
        <f>'Tab2'!AC10/1000</f>
        <v>24.074000000000002</v>
      </c>
    </row>
    <row r="35" spans="1:12">
      <c r="A35" s="3" t="s">
        <v>402</v>
      </c>
      <c r="B35" s="93">
        <f>'Tab2'!O11/1000</f>
        <v>15.635999999999999</v>
      </c>
      <c r="C35" s="93">
        <f>'Tab2'!P11/1000</f>
        <v>15.955</v>
      </c>
      <c r="D35" s="93">
        <f>'Tab2'!Q11/1000</f>
        <v>15.866</v>
      </c>
      <c r="E35" s="93">
        <f>'Tab2'!R11/1000</f>
        <v>16.204999999999998</v>
      </c>
      <c r="F35" s="93">
        <f>'Tab2'!S11/1000</f>
        <v>16.63</v>
      </c>
      <c r="G35" s="93">
        <f>'Tab2'!T11/1000</f>
        <v>16.733000000000001</v>
      </c>
      <c r="H35" s="93">
        <f>'Tab2'!U11/1000</f>
        <v>16.928000000000001</v>
      </c>
      <c r="I35" s="93">
        <f>'Tab2'!V11/1000</f>
        <v>17.009</v>
      </c>
      <c r="J35" s="93">
        <f>'Tab2'!W11/1000</f>
        <v>17.001999999999999</v>
      </c>
      <c r="K35" s="93">
        <f>'Tab2'!Y11/1000</f>
        <v>16.591999999999999</v>
      </c>
      <c r="L35" s="93">
        <f>'Tab2'!AC11/1000</f>
        <v>16.513000000000002</v>
      </c>
    </row>
    <row r="36" spans="1:12">
      <c r="A36" s="3"/>
      <c r="B36" s="93"/>
      <c r="C36" s="93"/>
      <c r="D36" s="93"/>
      <c r="E36" s="93"/>
      <c r="F36" s="93"/>
      <c r="G36" s="93"/>
      <c r="H36" s="93"/>
      <c r="I36" s="93"/>
      <c r="J36" s="93"/>
      <c r="K36" s="93"/>
      <c r="L36" s="93"/>
    </row>
    <row r="37" spans="1:12">
      <c r="A37" s="3" t="s">
        <v>403</v>
      </c>
      <c r="B37" s="93">
        <f>'Tab2'!O12/1000</f>
        <v>42.31</v>
      </c>
      <c r="C37" s="93">
        <f>'Tab2'!P12/1000</f>
        <v>42.555999999999997</v>
      </c>
      <c r="D37" s="93">
        <f>'Tab2'!Q12/1000</f>
        <v>42.207999999999998</v>
      </c>
      <c r="E37" s="93">
        <f>'Tab2'!R12/1000</f>
        <v>41.956000000000003</v>
      </c>
      <c r="F37" s="93">
        <f>'Tab2'!S12/1000</f>
        <v>42.037999999999997</v>
      </c>
      <c r="G37" s="93">
        <f>'Tab2'!T12/1000</f>
        <v>42.011000000000003</v>
      </c>
      <c r="H37" s="93">
        <f>'Tab2'!U12/1000</f>
        <v>42.103999999999999</v>
      </c>
      <c r="I37" s="93">
        <f>'Tab2'!V12/1000</f>
        <v>42.185000000000002</v>
      </c>
      <c r="J37" s="93">
        <f>'Tab2'!W12/1000</f>
        <v>42.128</v>
      </c>
      <c r="K37" s="93">
        <f>'Tab2'!Y12/1000</f>
        <v>41.292000000000002</v>
      </c>
      <c r="L37" s="93">
        <f>'Tab2'!AC12/1000</f>
        <v>41.265999999999998</v>
      </c>
    </row>
    <row r="38" spans="1:12">
      <c r="A38" s="3" t="s">
        <v>404</v>
      </c>
      <c r="B38" s="93">
        <f>'Tab2'!O13/1000</f>
        <v>31.712</v>
      </c>
      <c r="C38" s="93">
        <f>'Tab2'!P13/1000</f>
        <v>31.983000000000001</v>
      </c>
      <c r="D38" s="93">
        <f>'Tab2'!Q13/1000</f>
        <v>31.901</v>
      </c>
      <c r="E38" s="93">
        <f>'Tab2'!R13/1000</f>
        <v>32.018999999999998</v>
      </c>
      <c r="F38" s="93">
        <f>'Tab2'!S13/1000</f>
        <v>31.978999999999999</v>
      </c>
      <c r="G38" s="93">
        <f>'Tab2'!T13/1000</f>
        <v>32.323</v>
      </c>
      <c r="H38" s="93">
        <f>'Tab2'!U13/1000</f>
        <v>32.534999999999997</v>
      </c>
      <c r="I38" s="93">
        <f>'Tab2'!V13/1000</f>
        <v>32.534999999999997</v>
      </c>
      <c r="J38" s="93">
        <f>'Tab2'!W13/1000</f>
        <v>32.381</v>
      </c>
      <c r="K38" s="93">
        <f>'Tab2'!Y13/1000</f>
        <v>31.635999999999999</v>
      </c>
      <c r="L38" s="93">
        <f>'Tab2'!AC13/1000</f>
        <v>31.867000000000001</v>
      </c>
    </row>
    <row r="39" spans="1:12">
      <c r="A39" s="3" t="s">
        <v>405</v>
      </c>
      <c r="B39" s="93">
        <f>'Tab2'!O14/1000</f>
        <v>54.421999999999997</v>
      </c>
      <c r="C39" s="93">
        <f>'Tab2'!P14/1000</f>
        <v>54.695999999999998</v>
      </c>
      <c r="D39" s="93">
        <f>'Tab2'!Q14/1000</f>
        <v>53.817</v>
      </c>
      <c r="E39" s="93">
        <f>'Tab2'!R14/1000</f>
        <v>53.701999999999998</v>
      </c>
      <c r="F39" s="93">
        <f>'Tab2'!S14/1000</f>
        <v>53.607999999999997</v>
      </c>
      <c r="G39" s="93">
        <f>'Tab2'!T14/1000</f>
        <v>53.588999999999999</v>
      </c>
      <c r="H39" s="93">
        <f>'Tab2'!U14/1000</f>
        <v>53.518999999999998</v>
      </c>
      <c r="I39" s="93">
        <f>'Tab2'!V14/1000</f>
        <v>53.314</v>
      </c>
      <c r="J39" s="93">
        <f>'Tab2'!W14/1000</f>
        <v>48.738</v>
      </c>
      <c r="K39" s="93">
        <f>'Tab2'!Y14/1000</f>
        <v>50.225999999999999</v>
      </c>
      <c r="L39" s="93">
        <f>'Tab2'!AC14/1000</f>
        <v>49.878999999999998</v>
      </c>
    </row>
    <row r="40" spans="1:12">
      <c r="A40" s="3" t="s">
        <v>396</v>
      </c>
      <c r="B40" s="93">
        <f>'Tab2'!O15/1000</f>
        <v>40.261000000000003</v>
      </c>
      <c r="C40" s="93">
        <f>'Tab2'!P15/1000</f>
        <v>40.564</v>
      </c>
      <c r="D40" s="93">
        <f>'Tab2'!Q15/1000</f>
        <v>40.334000000000003</v>
      </c>
      <c r="E40" s="93">
        <f>'Tab2'!R15/1000</f>
        <v>40.61</v>
      </c>
      <c r="F40" s="93">
        <f>'Tab2'!S15/1000</f>
        <v>40.825000000000003</v>
      </c>
      <c r="G40" s="93">
        <f>'Tab2'!T15/1000</f>
        <v>41.23</v>
      </c>
      <c r="H40" s="93">
        <f>'Tab2'!U15/1000</f>
        <v>41.524000000000001</v>
      </c>
      <c r="I40" s="93">
        <f>'Tab2'!V15/1000</f>
        <v>41.685000000000002</v>
      </c>
      <c r="J40" s="93">
        <f>'Tab2'!W15/1000</f>
        <v>41.35</v>
      </c>
      <c r="K40" s="93">
        <f>'Tab2'!Y15/1000</f>
        <v>40.450000000000003</v>
      </c>
      <c r="L40" s="93">
        <f>'Tab2'!AC15/1000</f>
        <v>40.591000000000001</v>
      </c>
    </row>
    <row r="41" spans="1:12" s="101" customFormat="1">
      <c r="A41" s="97" t="s">
        <v>406</v>
      </c>
      <c r="B41" s="98">
        <f>'Tab2'!O16/1000</f>
        <v>28.472999999999999</v>
      </c>
      <c r="C41" s="98">
        <f>'Tab2'!P16/1000</f>
        <v>28.73</v>
      </c>
      <c r="D41" s="98">
        <f>'Tab2'!Q16/1000</f>
        <v>28.617000000000001</v>
      </c>
      <c r="E41" s="98">
        <f>'Tab2'!R16/1000</f>
        <v>28.712</v>
      </c>
      <c r="F41" s="98">
        <f>'Tab2'!S16/1000</f>
        <v>28.565999999999999</v>
      </c>
      <c r="G41" s="98">
        <f>'Tab2'!T16/1000</f>
        <v>28.739000000000001</v>
      </c>
      <c r="H41" s="98">
        <f>'Tab2'!U16/1000</f>
        <v>28.654</v>
      </c>
      <c r="I41" s="98">
        <f>'Tab2'!V16/1000</f>
        <v>28.507999999999999</v>
      </c>
      <c r="J41" s="98">
        <f>'Tab2'!W16/1000</f>
        <v>28.285</v>
      </c>
      <c r="K41" s="98">
        <f>'Tab2'!Y16/1000</f>
        <v>27.611999999999998</v>
      </c>
      <c r="L41" s="98">
        <f>'Tab2'!AC16/1000</f>
        <v>27.64</v>
      </c>
    </row>
    <row r="42" spans="1:12">
      <c r="A42" s="3" t="s">
        <v>407</v>
      </c>
      <c r="B42" s="93">
        <f>'Tab2'!O17/1000</f>
        <v>51.232999999999997</v>
      </c>
      <c r="C42" s="93">
        <f>'Tab2'!P17/1000</f>
        <v>51.252000000000002</v>
      </c>
      <c r="D42" s="93">
        <f>'Tab2'!Q17/1000</f>
        <v>50.843000000000004</v>
      </c>
      <c r="E42" s="93">
        <f>'Tab2'!R17/1000</f>
        <v>51.079000000000001</v>
      </c>
      <c r="F42" s="93">
        <f>'Tab2'!S17/1000</f>
        <v>51.207000000000001</v>
      </c>
      <c r="G42" s="93">
        <f>'Tab2'!T17/1000</f>
        <v>50.945999999999998</v>
      </c>
      <c r="H42" s="93">
        <f>'Tab2'!U17/1000</f>
        <v>51.07</v>
      </c>
      <c r="I42" s="93">
        <f>'Tab2'!V17/1000</f>
        <v>51.021999999999998</v>
      </c>
      <c r="J42" s="93">
        <f>'Tab2'!W17/1000</f>
        <v>52.252000000000002</v>
      </c>
      <c r="K42" s="93">
        <f>'Tab2'!Y17/1000</f>
        <v>51.247999999999998</v>
      </c>
      <c r="L42" s="93">
        <f>'Tab2'!AC17/1000</f>
        <v>50.911999999999999</v>
      </c>
    </row>
    <row r="43" spans="1:12">
      <c r="A43" s="3" t="s">
        <v>408</v>
      </c>
      <c r="B43" s="93">
        <f>'Tab2'!O18/1000</f>
        <v>53.779000000000003</v>
      </c>
      <c r="C43" s="93">
        <f>'Tab2'!P18/1000</f>
        <v>54.216999999999999</v>
      </c>
      <c r="D43" s="93">
        <f>'Tab2'!Q18/1000</f>
        <v>54.098999999999997</v>
      </c>
      <c r="E43" s="93">
        <f>'Tab2'!R18/1000</f>
        <v>54.639000000000003</v>
      </c>
      <c r="F43" s="93">
        <f>'Tab2'!S18/1000</f>
        <v>55.168999999999997</v>
      </c>
      <c r="G43" s="93">
        <f>'Tab2'!T18/1000</f>
        <v>55.466000000000001</v>
      </c>
      <c r="H43" s="93">
        <f>'Tab2'!U18/1000</f>
        <v>55.956000000000003</v>
      </c>
      <c r="I43" s="93">
        <f>'Tab2'!V18/1000</f>
        <v>56.686</v>
      </c>
      <c r="J43" s="93">
        <f>'Tab2'!W18/1000</f>
        <v>56.688000000000002</v>
      </c>
      <c r="K43" s="93">
        <f>'Tab2'!Y18/1000</f>
        <v>55.847999999999999</v>
      </c>
      <c r="L43" s="93">
        <f>'Tab2'!AC18/1000</f>
        <v>56.348999999999997</v>
      </c>
    </row>
    <row r="44" spans="1:12">
      <c r="A44" s="3" t="s">
        <v>409</v>
      </c>
      <c r="B44" s="93">
        <f>'Tab2'!O19/1000</f>
        <v>28.661000000000001</v>
      </c>
      <c r="C44" s="93">
        <f>'Tab2'!P19/1000</f>
        <v>28.881</v>
      </c>
      <c r="D44" s="93">
        <f>'Tab2'!Q19/1000</f>
        <v>28.951000000000001</v>
      </c>
      <c r="E44" s="93">
        <f>'Tab2'!R19/1000</f>
        <v>28.949000000000002</v>
      </c>
      <c r="F44" s="93">
        <f>'Tab2'!S19/1000</f>
        <v>28.835000000000001</v>
      </c>
      <c r="G44" s="93">
        <f>'Tab2'!T19/1000</f>
        <v>28.702999999999999</v>
      </c>
      <c r="H44" s="93">
        <f>'Tab2'!U19/1000</f>
        <v>28.436</v>
      </c>
      <c r="I44" s="93">
        <f>'Tab2'!V19/1000</f>
        <v>28.196999999999999</v>
      </c>
      <c r="J44" s="93">
        <f>'Tab2'!W19/1000</f>
        <v>27.23</v>
      </c>
      <c r="K44" s="93">
        <f>'Tab2'!Y19/1000</f>
        <v>26.489000000000001</v>
      </c>
      <c r="L44" s="93">
        <f>'Tab2'!AC19/1000</f>
        <v>26.437999999999999</v>
      </c>
    </row>
    <row r="45" spans="1:12">
      <c r="A45" s="3" t="s">
        <v>410</v>
      </c>
      <c r="B45" s="93">
        <f>'Tab2'!O20/1000</f>
        <v>28.87</v>
      </c>
      <c r="C45" s="93">
        <f>'Tab2'!P20/1000</f>
        <v>28.914000000000001</v>
      </c>
      <c r="D45" s="93">
        <f>'Tab2'!Q20/1000</f>
        <v>28.593</v>
      </c>
      <c r="E45" s="93">
        <f>'Tab2'!R20/1000</f>
        <v>28.686</v>
      </c>
      <c r="F45" s="93">
        <f>'Tab2'!S20/1000</f>
        <v>28.495000000000001</v>
      </c>
      <c r="G45" s="93">
        <f>'Tab2'!T20/1000</f>
        <v>28.405000000000001</v>
      </c>
      <c r="H45" s="93">
        <f>'Tab2'!U20/1000</f>
        <v>28.305</v>
      </c>
      <c r="I45" s="93">
        <f>'Tab2'!V20/1000</f>
        <v>28.173999999999999</v>
      </c>
      <c r="J45" s="93">
        <f>'Tab2'!W20/1000</f>
        <v>28.012</v>
      </c>
      <c r="K45" s="93">
        <f>'Tab2'!Y20/1000</f>
        <v>27.414000000000001</v>
      </c>
      <c r="L45" s="93">
        <f>'Tab2'!AC20/1000</f>
        <v>27.172999999999998</v>
      </c>
    </row>
    <row r="46" spans="1:12">
      <c r="A46" s="3" t="s">
        <v>411</v>
      </c>
      <c r="B46" s="93">
        <f>'Tab2'!O21/1000</f>
        <v>41.404000000000003</v>
      </c>
      <c r="C46" s="93">
        <f>'Tab2'!P21/1000</f>
        <v>41.737000000000002</v>
      </c>
      <c r="D46" s="93">
        <f>'Tab2'!Q21/1000</f>
        <v>41.552</v>
      </c>
      <c r="E46" s="93">
        <f>'Tab2'!R21/1000</f>
        <v>41.712000000000003</v>
      </c>
      <c r="F46" s="93">
        <f>'Tab2'!S21/1000</f>
        <v>41.820999999999998</v>
      </c>
      <c r="G46" s="93">
        <f>'Tab2'!T21/1000</f>
        <v>42.366</v>
      </c>
      <c r="H46" s="93">
        <f>'Tab2'!U21/1000</f>
        <v>42.886000000000003</v>
      </c>
      <c r="I46" s="93">
        <f>'Tab2'!V21/1000</f>
        <v>43.274999999999999</v>
      </c>
      <c r="J46" s="93">
        <f>'Tab2'!W21/1000</f>
        <v>42.637999999999998</v>
      </c>
      <c r="K46" s="93">
        <f>'Tab2'!Y21/1000</f>
        <v>41.865000000000002</v>
      </c>
      <c r="L46" s="93">
        <f>'Tab2'!AC21/1000</f>
        <v>42.206000000000003</v>
      </c>
    </row>
    <row r="47" spans="1:12">
      <c r="A47" s="3" t="s">
        <v>412</v>
      </c>
      <c r="B47" s="93">
        <f>'Tab2'!O22/1000</f>
        <v>33.292000000000002</v>
      </c>
      <c r="C47" s="93">
        <f>'Tab2'!P22/1000</f>
        <v>33.450000000000003</v>
      </c>
      <c r="D47" s="93">
        <f>'Tab2'!Q22/1000</f>
        <v>33.537999999999997</v>
      </c>
      <c r="E47" s="93">
        <f>'Tab2'!R22/1000</f>
        <v>33.484999999999999</v>
      </c>
      <c r="F47" s="93">
        <f>'Tab2'!S22/1000</f>
        <v>33.680999999999997</v>
      </c>
      <c r="G47" s="93">
        <f>'Tab2'!T22/1000</f>
        <v>33.906999999999996</v>
      </c>
      <c r="H47" s="93">
        <f>'Tab2'!U22/1000</f>
        <v>34.215000000000003</v>
      </c>
      <c r="I47" s="93">
        <f>'Tab2'!V22/1000</f>
        <v>34.323999999999998</v>
      </c>
      <c r="J47" s="93">
        <f>'Tab2'!W22/1000</f>
        <v>34.249000000000002</v>
      </c>
      <c r="K47" s="93">
        <f>'Tab2'!Y22/1000</f>
        <v>34.173000000000002</v>
      </c>
      <c r="L47" s="93">
        <f>'Tab2'!AC22/1000</f>
        <v>34.216999999999999</v>
      </c>
    </row>
    <row r="48" spans="1:12">
      <c r="A48" s="3" t="s">
        <v>413</v>
      </c>
      <c r="B48" s="93">
        <f>'Tab2'!O23/1000</f>
        <v>24.364999999999998</v>
      </c>
      <c r="C48" s="93">
        <f>'Tab2'!P23/1000</f>
        <v>24.375</v>
      </c>
      <c r="D48" s="93">
        <f>'Tab2'!Q23/1000</f>
        <v>23.890999999999998</v>
      </c>
      <c r="E48" s="93">
        <f>'Tab2'!R23/1000</f>
        <v>23.780999999999999</v>
      </c>
      <c r="F48" s="93">
        <f>'Tab2'!S23/1000</f>
        <v>23.504999999999999</v>
      </c>
      <c r="G48" s="93">
        <f>'Tab2'!T23/1000</f>
        <v>23.378</v>
      </c>
      <c r="H48" s="93">
        <f>'Tab2'!U23/1000</f>
        <v>23.353000000000002</v>
      </c>
      <c r="I48" s="93">
        <f>'Tab2'!V23/1000</f>
        <v>23.446999999999999</v>
      </c>
      <c r="J48" s="93">
        <f>'Tab2'!W23/1000</f>
        <v>24.17</v>
      </c>
      <c r="K48" s="93">
        <f>'Tab2'!Y23/1000</f>
        <v>23.372</v>
      </c>
      <c r="L48" s="93">
        <f>'Tab2'!AC23/1000</f>
        <v>23.221</v>
      </c>
    </row>
    <row r="49" spans="1:21">
      <c r="A49" s="3" t="s">
        <v>414</v>
      </c>
      <c r="B49" s="93">
        <f>'Tab2'!O24/1000</f>
        <v>43.95</v>
      </c>
      <c r="C49" s="93">
        <f>'Tab2'!P24/1000</f>
        <v>43.981999999999999</v>
      </c>
      <c r="D49" s="93">
        <f>'Tab2'!Q24/1000</f>
        <v>43.427999999999997</v>
      </c>
      <c r="E49" s="93">
        <f>'Tab2'!R24/1000</f>
        <v>43.311</v>
      </c>
      <c r="F49" s="93">
        <f>'Tab2'!S24/1000</f>
        <v>43.155999999999999</v>
      </c>
      <c r="G49" s="93">
        <f>'Tab2'!T24/1000</f>
        <v>43.085999999999999</v>
      </c>
      <c r="H49" s="93">
        <f>'Tab2'!U24/1000</f>
        <v>43.177999999999997</v>
      </c>
      <c r="I49" s="93">
        <f>'Tab2'!V24/1000</f>
        <v>43.072000000000003</v>
      </c>
      <c r="J49" s="93">
        <f>'Tab2'!W24/1000</f>
        <v>40.789000000000001</v>
      </c>
      <c r="K49" s="93">
        <f>'Tab2'!Y24/1000</f>
        <v>41.238</v>
      </c>
      <c r="L49" s="93">
        <f>'Tab2'!AC24/1000</f>
        <v>40.921999999999997</v>
      </c>
    </row>
    <row r="50" spans="1:21">
      <c r="A50" s="3" t="s">
        <v>415</v>
      </c>
      <c r="B50" s="93">
        <f>'Tab2'!O25/1000</f>
        <v>34.228999999999999</v>
      </c>
      <c r="C50" s="93">
        <f>'Tab2'!P25/1000</f>
        <v>34.503</v>
      </c>
      <c r="D50" s="93">
        <f>'Tab2'!Q25/1000</f>
        <v>34.093000000000004</v>
      </c>
      <c r="E50" s="93">
        <f>'Tab2'!R25/1000</f>
        <v>34.195999999999998</v>
      </c>
      <c r="F50" s="93">
        <f>'Tab2'!S25/1000</f>
        <v>34.061999999999998</v>
      </c>
      <c r="G50" s="93">
        <f>'Tab2'!T25/1000</f>
        <v>33.984999999999999</v>
      </c>
      <c r="H50" s="93">
        <f>'Tab2'!U25/1000</f>
        <v>34.183999999999997</v>
      </c>
      <c r="I50" s="93">
        <f>'Tab2'!V25/1000</f>
        <v>34.197000000000003</v>
      </c>
      <c r="J50" s="93">
        <f>'Tab2'!W25/1000</f>
        <v>34.267000000000003</v>
      </c>
      <c r="K50" s="93">
        <f>'Tab2'!Y25/1000</f>
        <v>33.807000000000002</v>
      </c>
      <c r="L50" s="93">
        <f>'Tab2'!AC25/1000</f>
        <v>33.753999999999998</v>
      </c>
    </row>
    <row r="51" spans="1:21">
      <c r="A51" s="3" t="s">
        <v>416</v>
      </c>
      <c r="B51" s="93">
        <f>'Tab2'!O26/1000</f>
        <v>34.701999999999998</v>
      </c>
      <c r="C51" s="93">
        <f>'Tab2'!P26/1000</f>
        <v>34.795000000000002</v>
      </c>
      <c r="D51" s="93">
        <f>'Tab2'!Q26/1000</f>
        <v>34.405999999999999</v>
      </c>
      <c r="E51" s="93">
        <f>'Tab2'!R26/1000</f>
        <v>34.415999999999997</v>
      </c>
      <c r="F51" s="93">
        <f>'Tab2'!S26/1000</f>
        <v>34.286999999999999</v>
      </c>
      <c r="G51" s="93">
        <f>'Tab2'!T26/1000</f>
        <v>34.225000000000001</v>
      </c>
      <c r="H51" s="93">
        <f>'Tab2'!U26/1000</f>
        <v>34.08</v>
      </c>
      <c r="I51" s="93">
        <f>'Tab2'!V26/1000</f>
        <v>33.956000000000003</v>
      </c>
      <c r="J51" s="93">
        <f>'Tab2'!W26/1000</f>
        <v>33.978999999999999</v>
      </c>
      <c r="K51" s="93">
        <f>'Tab2'!Y26/1000</f>
        <v>33.450000000000003</v>
      </c>
      <c r="L51" s="93">
        <f>'Tab2'!AC26/1000</f>
        <v>33.247999999999998</v>
      </c>
    </row>
    <row r="52" spans="1:21">
      <c r="A52" s="3" t="s">
        <v>417</v>
      </c>
      <c r="B52" s="93">
        <f>'Tab2'!O27/1000</f>
        <v>38.893999999999998</v>
      </c>
      <c r="C52" s="93">
        <f>'Tab2'!P27/1000</f>
        <v>38.834000000000003</v>
      </c>
      <c r="D52" s="93">
        <f>'Tab2'!Q27/1000</f>
        <v>38.277000000000001</v>
      </c>
      <c r="E52" s="93">
        <f>'Tab2'!R27/1000</f>
        <v>38.351999999999997</v>
      </c>
      <c r="F52" s="93">
        <f>'Tab2'!S27/1000</f>
        <v>38.209000000000003</v>
      </c>
      <c r="G52" s="93">
        <f>'Tab2'!T27/1000</f>
        <v>38.149000000000001</v>
      </c>
      <c r="H52" s="93">
        <f>'Tab2'!U27/1000</f>
        <v>38.165999999999997</v>
      </c>
      <c r="I52" s="93">
        <f>'Tab2'!V27/1000</f>
        <v>38.334000000000003</v>
      </c>
      <c r="J52" s="93">
        <f>'Tab2'!W27/1000</f>
        <v>38.027999999999999</v>
      </c>
      <c r="K52" s="93">
        <f>'Tab2'!Y27/1000</f>
        <v>37.131</v>
      </c>
      <c r="L52" s="93">
        <f>'Tab2'!AC27/1000</f>
        <v>37.011000000000003</v>
      </c>
    </row>
    <row r="53" spans="1:21">
      <c r="A53" s="3" t="s">
        <v>418</v>
      </c>
      <c r="B53" s="93">
        <f>'Tab2'!O28/1000</f>
        <v>34.216999999999999</v>
      </c>
      <c r="C53" s="93">
        <f>'Tab2'!P28/1000</f>
        <v>34.5</v>
      </c>
      <c r="D53" s="93">
        <f>'Tab2'!Q28/1000</f>
        <v>34.137</v>
      </c>
      <c r="E53" s="93">
        <f>'Tab2'!R28/1000</f>
        <v>34.049999999999997</v>
      </c>
      <c r="F53" s="93">
        <f>'Tab2'!S28/1000</f>
        <v>33.662999999999997</v>
      </c>
      <c r="G53" s="93">
        <f>'Tab2'!T28/1000</f>
        <v>33.813000000000002</v>
      </c>
      <c r="H53" s="93">
        <f>'Tab2'!U28/1000</f>
        <v>33.890999999999998</v>
      </c>
      <c r="I53" s="93">
        <f>'Tab2'!V28/1000</f>
        <v>34.040999999999997</v>
      </c>
      <c r="J53" s="93">
        <f>'Tab2'!W28/1000</f>
        <v>33.883000000000003</v>
      </c>
      <c r="K53" s="93">
        <f>'Tab2'!Y28/1000</f>
        <v>33.218000000000004</v>
      </c>
      <c r="L53" s="93">
        <f>'Tab2'!AC28/1000</f>
        <v>33.325000000000003</v>
      </c>
    </row>
    <row r="54" spans="1:21">
      <c r="M54" s="1"/>
      <c r="T54" s="99"/>
      <c r="U54" s="99"/>
    </row>
    <row r="55" spans="1:21" ht="90">
      <c r="A55" s="95" t="str">
        <f>"3. Sozialversicherungspflichtig Beschäftigte am Arbeitsort "&amp;RIGHT(B56,4)&amp;" bis "&amp;RIGHT(L56,4)&amp;" 
nach Wirtschaftsabschnitten (Stichtag 30.6.)"</f>
        <v>3. Sozialversicherungspflichtig Beschäftigte am Arbeitsort 2011 bis 2021 
nach Wirtschaftsabschnitten (Stichtag 30.6.)</v>
      </c>
      <c r="B55" s="99"/>
      <c r="C55" s="99"/>
      <c r="D55" s="99"/>
      <c r="E55" s="99"/>
      <c r="F55" s="99"/>
      <c r="G55" s="99"/>
      <c r="H55" s="99"/>
      <c r="I55" s="99"/>
      <c r="J55" s="99"/>
      <c r="K55" s="99"/>
      <c r="L55" s="99"/>
      <c r="M55" s="99"/>
      <c r="N55" s="99"/>
      <c r="T55" s="99"/>
      <c r="U55" s="99"/>
    </row>
    <row r="56" spans="1:21">
      <c r="A56" s="105" t="s">
        <v>419</v>
      </c>
      <c r="B56" s="267" t="s">
        <v>363</v>
      </c>
      <c r="C56" s="267" t="s">
        <v>364</v>
      </c>
      <c r="D56" s="267" t="s">
        <v>365</v>
      </c>
      <c r="E56" s="267" t="s">
        <v>366</v>
      </c>
      <c r="F56" s="267" t="s">
        <v>367</v>
      </c>
      <c r="G56" s="267" t="s">
        <v>368</v>
      </c>
      <c r="H56" s="267" t="s">
        <v>376</v>
      </c>
      <c r="I56" s="267" t="s">
        <v>385</v>
      </c>
      <c r="J56" s="267" t="s">
        <v>388</v>
      </c>
      <c r="K56" s="267" t="s">
        <v>389</v>
      </c>
      <c r="L56" s="267" t="s">
        <v>395</v>
      </c>
    </row>
    <row r="57" spans="1:21">
      <c r="A57" s="106" t="s">
        <v>41</v>
      </c>
      <c r="B57" s="93">
        <f>('Tab3'!F6)/1000</f>
        <v>16.138999999999999</v>
      </c>
      <c r="C57" s="93">
        <f>('Tab3'!G6)/1000</f>
        <v>16.562999999999999</v>
      </c>
      <c r="D57" s="93">
        <f>('Tab3'!H6)/1000</f>
        <v>16.510000000000002</v>
      </c>
      <c r="E57" s="93">
        <f>('Tab3'!I6)/1000</f>
        <v>15.853999999999999</v>
      </c>
      <c r="F57" s="93">
        <f>('Tab3'!J6)/1000</f>
        <v>15.249000000000001</v>
      </c>
      <c r="G57" s="93">
        <f>('Tab3'!K6)/1000</f>
        <v>14.612</v>
      </c>
      <c r="H57" s="93">
        <f>('Tab3'!L6)/1000</f>
        <v>14.144</v>
      </c>
      <c r="I57" s="93">
        <f>('Tab3'!M6)/1000</f>
        <v>14.18</v>
      </c>
      <c r="J57" s="93">
        <f>'Tab3'!N6/1000</f>
        <v>13.87</v>
      </c>
      <c r="K57" s="93">
        <f>'Tab3'!P6/1000</f>
        <v>13.404</v>
      </c>
      <c r="L57" s="93">
        <f>'Tab3'!T6/1000</f>
        <v>13.036</v>
      </c>
    </row>
    <row r="58" spans="1:21">
      <c r="A58" s="106" t="s">
        <v>42</v>
      </c>
      <c r="B58" s="93">
        <f>('Tab3'!F8)/1000</f>
        <v>194.148</v>
      </c>
      <c r="C58" s="93">
        <f>('Tab3'!G8)/1000</f>
        <v>199.27600000000001</v>
      </c>
      <c r="D58" s="93">
        <f>('Tab3'!H8)/1000</f>
        <v>200.73699999999999</v>
      </c>
      <c r="E58" s="93">
        <f>('Tab3'!I8)/1000</f>
        <v>203.54599999999999</v>
      </c>
      <c r="F58" s="93">
        <f>('Tab3'!J8)/1000</f>
        <v>203.09800000000001</v>
      </c>
      <c r="G58" s="93">
        <f>('Tab3'!K8)/1000</f>
        <v>204.86600000000001</v>
      </c>
      <c r="H58" s="93">
        <f>('Tab3'!L8)/1000</f>
        <v>206.559</v>
      </c>
      <c r="I58" s="93">
        <f>('Tab3'!M8)/1000</f>
        <v>209.87</v>
      </c>
      <c r="J58" s="93">
        <f>'Tab3'!N8/1000</f>
        <v>210.10400000000001</v>
      </c>
      <c r="K58" s="93">
        <f>'Tab3'!P8/1000</f>
        <v>203.66499999999999</v>
      </c>
      <c r="L58" s="93">
        <f>'Tab3'!T8/1000</f>
        <v>201.55799999999999</v>
      </c>
    </row>
    <row r="59" spans="1:21">
      <c r="A59" s="106" t="s">
        <v>43</v>
      </c>
      <c r="B59" s="93">
        <f>('Tab3'!F25)/2600</f>
        <v>23.036538461538463</v>
      </c>
      <c r="C59" s="93">
        <f>('Tab3'!G25)/2600</f>
        <v>23.200384615384614</v>
      </c>
      <c r="D59" s="93">
        <f>('Tab3'!H25)/2600</f>
        <v>22.611538461538462</v>
      </c>
      <c r="E59" s="93">
        <f>('Tab3'!I25)/2600</f>
        <v>22.457692307692309</v>
      </c>
      <c r="F59" s="93">
        <f>('Tab3'!J25)/2600</f>
        <v>21.812307692307691</v>
      </c>
      <c r="G59" s="93">
        <f>('Tab3'!K25)/2600</f>
        <v>21.54</v>
      </c>
      <c r="H59" s="93">
        <f>('Tab3'!L25)/2600</f>
        <v>21.386538461538461</v>
      </c>
      <c r="I59" s="93">
        <f>('Tab3'!M25)/2600</f>
        <v>21.343846153846155</v>
      </c>
      <c r="J59" s="93">
        <f>'Tab3'!N25/2600</f>
        <v>21.133461538461539</v>
      </c>
      <c r="K59" s="93">
        <f>'Tab3'!P25/2600</f>
        <v>21.189230769230768</v>
      </c>
      <c r="L59" s="93">
        <f>'Tab3'!T25/2600</f>
        <v>21.051923076923078</v>
      </c>
    </row>
    <row r="60" spans="1:21">
      <c r="A60" s="106" t="s">
        <v>44</v>
      </c>
      <c r="B60" s="93">
        <f>('Tab3'!F29)/1000</f>
        <v>147.602</v>
      </c>
      <c r="C60" s="93">
        <f>('Tab3'!G29)/1000</f>
        <v>149.047</v>
      </c>
      <c r="D60" s="93">
        <f>('Tab3'!H29)/1000</f>
        <v>149.69200000000001</v>
      </c>
      <c r="E60" s="93">
        <f>('Tab3'!I29)/1000</f>
        <v>150.54400000000001</v>
      </c>
      <c r="F60" s="93">
        <f>('Tab3'!J29)/1000</f>
        <v>153.00299999999999</v>
      </c>
      <c r="G60" s="93">
        <f>('Tab3'!K29)/1000</f>
        <v>155.00899999999999</v>
      </c>
      <c r="H60" s="93">
        <f>('Tab3'!L29)/1000</f>
        <v>157.15</v>
      </c>
      <c r="I60" s="93">
        <f>('Tab3'!M29)/1000</f>
        <v>157.85400000000001</v>
      </c>
      <c r="J60" s="93">
        <f>'Tab3'!N29/1000</f>
        <v>157.49799999999999</v>
      </c>
      <c r="K60" s="93">
        <f>'Tab3'!P29/1000</f>
        <v>155.505</v>
      </c>
      <c r="L60" s="93">
        <f>'Tab3'!T29/1000</f>
        <v>155.298</v>
      </c>
    </row>
    <row r="61" spans="1:21">
      <c r="A61" s="106" t="s">
        <v>45</v>
      </c>
      <c r="B61" s="93">
        <f>('Tab3'!F36)/1000</f>
        <v>12.339</v>
      </c>
      <c r="C61" s="93">
        <f>('Tab3'!G36)/1000</f>
        <v>12.282</v>
      </c>
      <c r="D61" s="93">
        <f>('Tab3'!H36)/1000</f>
        <v>13.045999999999999</v>
      </c>
      <c r="E61" s="93">
        <f>('Tab3'!I36)/1000</f>
        <v>13.595000000000001</v>
      </c>
      <c r="F61" s="93">
        <f>('Tab3'!J36)/1000</f>
        <v>13.802</v>
      </c>
      <c r="G61" s="93">
        <f>('Tab3'!K36)/1000</f>
        <v>14.112</v>
      </c>
      <c r="H61" s="93">
        <f>('Tab3'!L36)/1000</f>
        <v>13.33</v>
      </c>
      <c r="I61" s="93">
        <f>('Tab3'!M36)/1000</f>
        <v>13.726000000000001</v>
      </c>
      <c r="J61" s="93">
        <f>'Tab3'!N36/1000</f>
        <v>14.629</v>
      </c>
      <c r="K61" s="93">
        <f>'Tab3'!P36/1000</f>
        <v>14.942</v>
      </c>
      <c r="L61" s="93">
        <f>'Tab3'!T36/1000</f>
        <v>15.444000000000001</v>
      </c>
    </row>
    <row r="62" spans="1:21">
      <c r="A62" s="106" t="s">
        <v>46</v>
      </c>
      <c r="B62" s="93">
        <f>('Tab3'!F40)/1000</f>
        <v>13.638</v>
      </c>
      <c r="C62" s="93">
        <f>('Tab3'!G40)/1000</f>
        <v>14.15</v>
      </c>
      <c r="D62" s="93">
        <f>('Tab3'!H40)/1000</f>
        <v>14.003</v>
      </c>
      <c r="E62" s="93">
        <f>('Tab3'!I40)/1000</f>
        <v>13.56</v>
      </c>
      <c r="F62" s="93">
        <f>('Tab3'!J40)/1000</f>
        <v>13.366</v>
      </c>
      <c r="G62" s="93">
        <f>('Tab3'!K40)/1000</f>
        <v>12.805999999999999</v>
      </c>
      <c r="H62" s="93">
        <f>('Tab3'!L40)/1000</f>
        <v>12.456</v>
      </c>
      <c r="I62" s="93">
        <f>('Tab3'!M40)/1000</f>
        <v>12.103999999999999</v>
      </c>
      <c r="J62" s="93">
        <f>'Tab3'!N40/1000</f>
        <v>11.661</v>
      </c>
      <c r="K62" s="93">
        <f>'Tab3'!P40/1000</f>
        <v>11.391999999999999</v>
      </c>
      <c r="L62" s="93">
        <f>'Tab3'!T40/1000</f>
        <v>11.135</v>
      </c>
    </row>
    <row r="63" spans="1:21">
      <c r="A63" s="106" t="s">
        <v>47</v>
      </c>
      <c r="B63" s="93">
        <f>('Tab3'!F43)/1000</f>
        <v>5.3360000000000003</v>
      </c>
      <c r="C63" s="93">
        <f>('Tab3'!G43)/1000</f>
        <v>5.431</v>
      </c>
      <c r="D63" s="93">
        <f>('Tab3'!H43)/1000</f>
        <v>5.5220000000000002</v>
      </c>
      <c r="E63" s="93">
        <f>('Tab3'!I43)/1000</f>
        <v>5.8049999999999997</v>
      </c>
      <c r="F63" s="93">
        <f>('Tab3'!J43)/1000</f>
        <v>6.0170000000000003</v>
      </c>
      <c r="G63" s="93">
        <f>('Tab3'!K43)/1000</f>
        <v>6.2</v>
      </c>
      <c r="H63" s="93">
        <f>('Tab3'!L43)/1000</f>
        <v>6.4029999999999996</v>
      </c>
      <c r="I63" s="93">
        <f>('Tab3'!M43)/1000</f>
        <v>6.61</v>
      </c>
      <c r="J63" s="93">
        <f>'Tab3'!N43/1000</f>
        <v>6.61</v>
      </c>
      <c r="K63" s="93">
        <f>'Tab3'!P43/1000</f>
        <v>6.5039999999999996</v>
      </c>
      <c r="L63" s="93">
        <f>'Tab3'!T43/1000</f>
        <v>6.6189999999999998</v>
      </c>
    </row>
    <row r="64" spans="1:21">
      <c r="A64" s="106" t="s">
        <v>48</v>
      </c>
      <c r="B64" s="93">
        <f>('Tab3'!F44)/1000</f>
        <v>85.816999999999993</v>
      </c>
      <c r="C64" s="93">
        <f>('Tab3'!G44)/1000</f>
        <v>86.534999999999997</v>
      </c>
      <c r="D64" s="93">
        <f>('Tab3'!H44)/1000</f>
        <v>85.003</v>
      </c>
      <c r="E64" s="93">
        <f>('Tab3'!I44)/1000</f>
        <v>88.106999999999999</v>
      </c>
      <c r="F64" s="93">
        <f>('Tab3'!J44)/1000</f>
        <v>91.367999999999995</v>
      </c>
      <c r="G64" s="93">
        <f>('Tab3'!K44)/1000</f>
        <v>92.242000000000004</v>
      </c>
      <c r="H64" s="93">
        <f>('Tab3'!L44)/1000</f>
        <v>94.590999999999994</v>
      </c>
      <c r="I64" s="93">
        <f>('Tab3'!M44)/1000</f>
        <v>95.497</v>
      </c>
      <c r="J64" s="93">
        <f>'Tab3'!N44/1000</f>
        <v>94.087000000000003</v>
      </c>
      <c r="K64" s="93">
        <f>'Tab3'!P44/1000</f>
        <v>89.421999999999997</v>
      </c>
      <c r="L64" s="93">
        <f>'Tab3'!T44/1000</f>
        <v>93.911000000000001</v>
      </c>
    </row>
    <row r="65" spans="1:21">
      <c r="A65" s="106" t="s">
        <v>49</v>
      </c>
      <c r="B65" s="93">
        <f>('Tab3'!F51)/1000</f>
        <v>198.881</v>
      </c>
      <c r="C65" s="93">
        <f>('Tab3'!G51)/1000</f>
        <v>200.38</v>
      </c>
      <c r="D65" s="93">
        <f>('Tab3'!H51)/1000</f>
        <v>201.608</v>
      </c>
      <c r="E65" s="93">
        <f>('Tab3'!I51)/1000</f>
        <v>204.11199999999999</v>
      </c>
      <c r="F65" s="93">
        <f>('Tab3'!J51)/1000</f>
        <v>205.029</v>
      </c>
      <c r="G65" s="93">
        <f>('Tab3'!K51)/1000</f>
        <v>208.56299999999999</v>
      </c>
      <c r="H65" s="93">
        <f>('Tab3'!L51)/1000</f>
        <v>212.435</v>
      </c>
      <c r="I65" s="93">
        <f>('Tab3'!M51)/1000</f>
        <v>211.59399999999999</v>
      </c>
      <c r="J65" s="93">
        <f>'Tab3'!N51/1000</f>
        <v>212.21899999999999</v>
      </c>
      <c r="K65" s="93">
        <f>'Tab3'!P51/1000</f>
        <v>213.39400000000001</v>
      </c>
      <c r="L65" s="93">
        <f>'Tab3'!T51/1000</f>
        <v>216.23599999999999</v>
      </c>
    </row>
    <row r="66" spans="1:21">
      <c r="A66" s="107" t="s">
        <v>50</v>
      </c>
      <c r="B66" s="93">
        <f>('Tab3'!F58)/1000</f>
        <v>29.454000000000001</v>
      </c>
      <c r="C66" s="93">
        <f>('Tab3'!G58)/1000</f>
        <v>29.762</v>
      </c>
      <c r="D66" s="93">
        <f>('Tab3'!H58)/1000</f>
        <v>29.108000000000001</v>
      </c>
      <c r="E66" s="93">
        <f>('Tab3'!I58)/1000</f>
        <v>28.681999999999999</v>
      </c>
      <c r="F66" s="93">
        <f>('Tab3'!J58)/1000</f>
        <v>28.446999999999999</v>
      </c>
      <c r="G66" s="93">
        <f>('Tab3'!K58)/1000</f>
        <v>28.931999999999999</v>
      </c>
      <c r="H66" s="93">
        <f>('Tab3'!L58)/1000</f>
        <v>29.050999999999998</v>
      </c>
      <c r="I66" s="93">
        <f>('Tab3'!M58)/1000</f>
        <v>29.056000000000001</v>
      </c>
      <c r="J66" s="93">
        <f>'Tab3'!N58/1000</f>
        <v>29.140999999999998</v>
      </c>
      <c r="K66" s="93">
        <f>'Tab3'!P58/1000</f>
        <v>28.488</v>
      </c>
      <c r="L66" s="93">
        <f>'Tab3'!T58/1000</f>
        <v>28.178000000000001</v>
      </c>
    </row>
    <row r="67" spans="1:21">
      <c r="T67" s="99"/>
      <c r="U67" s="99"/>
    </row>
    <row r="68" spans="1:21" ht="90">
      <c r="A68" s="95" t="str">
        <f>"4. Sozialversicherungspflichtig Beschäftigte am Arbeitsort "&amp;RIGHT(B69,4)&amp;" bis "&amp;RIGHT(L69,4)&amp;" 
nach Altersgruppen (Stichtag 30.6.)"</f>
        <v>4. Sozialversicherungspflichtig Beschäftigte am Arbeitsort 2011 bis 2021 
nach Altersgruppen (Stichtag 30.6.)</v>
      </c>
      <c r="M68" s="102"/>
      <c r="N68" s="102"/>
      <c r="O68" s="102"/>
      <c r="P68" s="102"/>
      <c r="Q68" s="102"/>
      <c r="R68" s="102"/>
      <c r="T68" s="99"/>
      <c r="U68" s="99"/>
    </row>
    <row r="69" spans="1:21">
      <c r="A69" s="105" t="s">
        <v>24</v>
      </c>
      <c r="B69" s="267" t="s">
        <v>363</v>
      </c>
      <c r="C69" s="267" t="s">
        <v>364</v>
      </c>
      <c r="D69" s="267" t="s">
        <v>365</v>
      </c>
      <c r="E69" s="267" t="s">
        <v>366</v>
      </c>
      <c r="F69" s="267" t="s">
        <v>367</v>
      </c>
      <c r="G69" s="267" t="s">
        <v>368</v>
      </c>
      <c r="H69" s="267" t="s">
        <v>376</v>
      </c>
      <c r="I69" s="267" t="s">
        <v>385</v>
      </c>
      <c r="J69" s="267" t="s">
        <v>388</v>
      </c>
      <c r="K69" s="267" t="s">
        <v>389</v>
      </c>
      <c r="L69" s="267" t="s">
        <v>395</v>
      </c>
    </row>
    <row r="70" spans="1:21">
      <c r="A70" s="2" t="s">
        <v>25</v>
      </c>
      <c r="B70" s="108">
        <f>'Tab4'!O17/1000</f>
        <v>13.586</v>
      </c>
      <c r="C70" s="108">
        <f>'Tab4'!P17/1000</f>
        <v>12.695</v>
      </c>
      <c r="D70" s="108">
        <f>'Tab4'!Q17/1000</f>
        <v>12.510999999999999</v>
      </c>
      <c r="E70" s="108">
        <f>'Tab4'!R17/1000</f>
        <v>13.401</v>
      </c>
      <c r="F70" s="108">
        <f>'Tab4'!S17/1000</f>
        <v>14.611000000000001</v>
      </c>
      <c r="G70" s="108">
        <f>'Tab4'!T17/1000</f>
        <v>15.494999999999999</v>
      </c>
      <c r="H70" s="108">
        <f>'Tab4'!U17/1000</f>
        <v>16.364000000000001</v>
      </c>
      <c r="I70" s="108">
        <f>'Tab4'!V17/1000</f>
        <v>17.132999999999999</v>
      </c>
      <c r="J70" s="108">
        <f>'Tab4'!W17/1000</f>
        <v>17.565999999999999</v>
      </c>
      <c r="K70" s="108">
        <f>'Tab4'!Y17/1000</f>
        <v>17.8</v>
      </c>
      <c r="L70" s="108">
        <f>'Tab4'!AC17/1000</f>
        <v>18.033000000000001</v>
      </c>
      <c r="M70" s="99"/>
    </row>
    <row r="71" spans="1:21">
      <c r="A71" s="2" t="s">
        <v>26</v>
      </c>
      <c r="B71" s="93">
        <f>'Tab4'!O18/1000</f>
        <v>65.207999999999998</v>
      </c>
      <c r="C71" s="93">
        <f>'Tab4'!P18/1000</f>
        <v>60.496000000000002</v>
      </c>
      <c r="D71" s="93">
        <f>'Tab4'!Q18/1000</f>
        <v>53.125</v>
      </c>
      <c r="E71" s="93">
        <f>'Tab4'!R18/1000</f>
        <v>46.237000000000002</v>
      </c>
      <c r="F71" s="93">
        <f>'Tab4'!S18/1000</f>
        <v>40.22</v>
      </c>
      <c r="G71" s="93">
        <f>'Tab4'!T18/1000</f>
        <v>37.436</v>
      </c>
      <c r="H71" s="93">
        <f>'Tab4'!U18/1000</f>
        <v>39.262</v>
      </c>
      <c r="I71" s="93">
        <f>'Tab4'!V18/1000</f>
        <v>41.973999999999997</v>
      </c>
      <c r="J71" s="93">
        <f>'Tab4'!W18/1000</f>
        <v>44.808</v>
      </c>
      <c r="K71" s="93">
        <f>'Tab4'!Y18/1000</f>
        <v>46.667000000000002</v>
      </c>
      <c r="L71" s="93">
        <f>'Tab4'!AC18/1000</f>
        <v>50.134</v>
      </c>
      <c r="M71" s="99"/>
    </row>
    <row r="72" spans="1:21">
      <c r="A72" s="2" t="s">
        <v>27</v>
      </c>
      <c r="B72" s="93">
        <f>'Tab4'!O19/1000</f>
        <v>78.176000000000002</v>
      </c>
      <c r="C72" s="93">
        <f>'Tab4'!P19/1000</f>
        <v>80.882999999999996</v>
      </c>
      <c r="D72" s="93">
        <f>'Tab4'!Q19/1000</f>
        <v>81.876000000000005</v>
      </c>
      <c r="E72" s="93">
        <f>'Tab4'!R19/1000</f>
        <v>83.551000000000002</v>
      </c>
      <c r="F72" s="93">
        <f>'Tab4'!S19/1000</f>
        <v>85.537000000000006</v>
      </c>
      <c r="G72" s="93">
        <f>'Tab4'!T19/1000</f>
        <v>84.472999999999999</v>
      </c>
      <c r="H72" s="93">
        <f>'Tab4'!U19/1000</f>
        <v>79.215999999999994</v>
      </c>
      <c r="I72" s="93">
        <f>'Tab4'!V19/1000</f>
        <v>72.185000000000002</v>
      </c>
      <c r="J72" s="93">
        <f>'Tab4'!W19/1000</f>
        <v>64.575999999999993</v>
      </c>
      <c r="K72" s="93">
        <f>'Tab4'!Y19/1000</f>
        <v>55.476999999999997</v>
      </c>
      <c r="L72" s="93">
        <f>'Tab4'!AC19/1000</f>
        <v>53.18</v>
      </c>
      <c r="M72" s="99"/>
    </row>
    <row r="73" spans="1:21">
      <c r="A73" s="2" t="s">
        <v>28</v>
      </c>
      <c r="B73" s="93">
        <f>'Tab4'!O20/1000</f>
        <v>77.772999999999996</v>
      </c>
      <c r="C73" s="93">
        <f>'Tab4'!P20/1000</f>
        <v>82.027000000000001</v>
      </c>
      <c r="D73" s="93">
        <f>'Tab4'!Q20/1000</f>
        <v>84.563000000000002</v>
      </c>
      <c r="E73" s="93">
        <f>'Tab4'!R20/1000</f>
        <v>87.756</v>
      </c>
      <c r="F73" s="93">
        <f>'Tab4'!S20/1000</f>
        <v>89.959000000000003</v>
      </c>
      <c r="G73" s="93">
        <f>'Tab4'!T20/1000</f>
        <v>92.426000000000002</v>
      </c>
      <c r="H73" s="93">
        <f>'Tab4'!U20/1000</f>
        <v>95.108000000000004</v>
      </c>
      <c r="I73" s="93">
        <f>'Tab4'!V20/1000</f>
        <v>96.759</v>
      </c>
      <c r="J73" s="93">
        <f>'Tab4'!W20/1000</f>
        <v>97.546000000000006</v>
      </c>
      <c r="K73" s="93">
        <f>'Tab4'!Y20/1000</f>
        <v>96.427000000000007</v>
      </c>
      <c r="L73" s="93">
        <f>'Tab4'!AC20/1000</f>
        <v>94.54</v>
      </c>
      <c r="M73" s="99"/>
    </row>
    <row r="74" spans="1:21">
      <c r="A74" s="2" t="s">
        <v>29</v>
      </c>
      <c r="B74" s="93">
        <f>'Tab4'!O21/1000</f>
        <v>72.155000000000001</v>
      </c>
      <c r="C74" s="93">
        <f>'Tab4'!P21/1000</f>
        <v>69.644000000000005</v>
      </c>
      <c r="D74" s="93">
        <f>'Tab4'!Q21/1000</f>
        <v>71.716999999999999</v>
      </c>
      <c r="E74" s="93">
        <f>'Tab4'!R21/1000</f>
        <v>75.358999999999995</v>
      </c>
      <c r="F74" s="93">
        <f>'Tab4'!S21/1000</f>
        <v>80.947000000000003</v>
      </c>
      <c r="G74" s="93">
        <f>'Tab4'!T21/1000</f>
        <v>87.034000000000006</v>
      </c>
      <c r="H74" s="93">
        <f>'Tab4'!U21/1000</f>
        <v>91.968000000000004</v>
      </c>
      <c r="I74" s="93">
        <f>'Tab4'!V21/1000</f>
        <v>95.361000000000004</v>
      </c>
      <c r="J74" s="93">
        <f>'Tab4'!W21/1000</f>
        <v>97.850999999999999</v>
      </c>
      <c r="K74" s="93">
        <f>'Tab4'!Y21/1000</f>
        <v>97.18</v>
      </c>
      <c r="L74" s="93">
        <f>'Tab4'!AC21/1000</f>
        <v>98.637</v>
      </c>
      <c r="M74" s="99"/>
    </row>
    <row r="75" spans="1:21">
      <c r="A75" s="2" t="s">
        <v>30</v>
      </c>
      <c r="B75" s="93">
        <f>'Tab4'!O22/1000</f>
        <v>96.245000000000005</v>
      </c>
      <c r="C75" s="93">
        <f>'Tab4'!P22/1000</f>
        <v>95.429000000000002</v>
      </c>
      <c r="D75" s="93">
        <f>'Tab4'!Q22/1000</f>
        <v>90.394000000000005</v>
      </c>
      <c r="E75" s="93">
        <f>'Tab4'!R22/1000</f>
        <v>86.281999999999996</v>
      </c>
      <c r="F75" s="93">
        <f>'Tab4'!S22/1000</f>
        <v>82.498999999999995</v>
      </c>
      <c r="G75" s="93">
        <f>'Tab4'!T22/1000</f>
        <v>78.674999999999997</v>
      </c>
      <c r="H75" s="93">
        <f>'Tab4'!U22/1000</f>
        <v>76.494</v>
      </c>
      <c r="I75" s="93">
        <f>'Tab4'!V22/1000</f>
        <v>79.317999999999998</v>
      </c>
      <c r="J75" s="93">
        <f>'Tab4'!W22/1000</f>
        <v>82.590999999999994</v>
      </c>
      <c r="K75" s="93">
        <f>'Tab4'!Y22/1000</f>
        <v>86.424000000000007</v>
      </c>
      <c r="L75" s="93">
        <f>'Tab4'!AC22/1000</f>
        <v>91.995999999999995</v>
      </c>
      <c r="M75" s="99"/>
    </row>
    <row r="76" spans="1:21">
      <c r="A76" s="2" t="s">
        <v>31</v>
      </c>
      <c r="B76" s="93">
        <f>'Tab4'!O23/1000</f>
        <v>115.9</v>
      </c>
      <c r="C76" s="93">
        <f>'Tab4'!P23/1000</f>
        <v>114.41500000000001</v>
      </c>
      <c r="D76" s="93">
        <f>'Tab4'!Q23/1000</f>
        <v>110.286</v>
      </c>
      <c r="E76" s="93">
        <f>'Tab4'!R23/1000</f>
        <v>106.789</v>
      </c>
      <c r="F76" s="93">
        <f>'Tab4'!S23/1000</f>
        <v>103.792</v>
      </c>
      <c r="G76" s="93">
        <f>'Tab4'!T23/1000</f>
        <v>102.089</v>
      </c>
      <c r="H76" s="93">
        <f>'Tab4'!U23/1000</f>
        <v>101.34399999999999</v>
      </c>
      <c r="I76" s="93">
        <f>'Tab4'!V23/1000</f>
        <v>96.98</v>
      </c>
      <c r="J76" s="93">
        <f>'Tab4'!W23/1000</f>
        <v>92.185000000000002</v>
      </c>
      <c r="K76" s="93">
        <f>'Tab4'!Y23/1000</f>
        <v>86.563999999999993</v>
      </c>
      <c r="L76" s="93">
        <f>'Tab4'!AC23/1000</f>
        <v>82.602999999999994</v>
      </c>
      <c r="M76" s="99"/>
    </row>
    <row r="77" spans="1:21">
      <c r="A77" s="2" t="s">
        <v>32</v>
      </c>
      <c r="B77" s="93">
        <f>'Tab4'!O24/1000</f>
        <v>108.188</v>
      </c>
      <c r="C77" s="93">
        <f>'Tab4'!P24/1000</f>
        <v>112.32599999999999</v>
      </c>
      <c r="D77" s="93">
        <f>'Tab4'!Q24/1000</f>
        <v>115.3</v>
      </c>
      <c r="E77" s="93">
        <f>'Tab4'!R24/1000</f>
        <v>118.443</v>
      </c>
      <c r="F77" s="93">
        <f>'Tab4'!S24/1000</f>
        <v>119.35299999999999</v>
      </c>
      <c r="G77" s="93">
        <f>'Tab4'!T24/1000</f>
        <v>119.714</v>
      </c>
      <c r="H77" s="93">
        <f>'Tab4'!U24/1000</f>
        <v>117.66800000000001</v>
      </c>
      <c r="I77" s="93">
        <f>'Tab4'!V24/1000</f>
        <v>114.538</v>
      </c>
      <c r="J77" s="93">
        <f>'Tab4'!W24/1000</f>
        <v>110.376</v>
      </c>
      <c r="K77" s="93">
        <f>'Tab4'!Y24/1000</f>
        <v>106.014</v>
      </c>
      <c r="L77" s="93">
        <f>'Tab4'!AC24/1000</f>
        <v>103.758</v>
      </c>
      <c r="M77" s="99"/>
    </row>
    <row r="78" spans="1:21">
      <c r="A78" s="2" t="s">
        <v>33</v>
      </c>
      <c r="B78" s="93">
        <f>'Tab4'!O25/1000</f>
        <v>96.176000000000002</v>
      </c>
      <c r="C78" s="93">
        <f>'Tab4'!P25/1000</f>
        <v>98.248999999999995</v>
      </c>
      <c r="D78" s="93">
        <f>'Tab4'!Q25/1000</f>
        <v>99.540999999999997</v>
      </c>
      <c r="E78" s="93">
        <f>'Tab4'!R25/1000</f>
        <v>101.759</v>
      </c>
      <c r="F78" s="93">
        <f>'Tab4'!S25/1000</f>
        <v>104.214</v>
      </c>
      <c r="G78" s="93">
        <f>'Tab4'!T25/1000</f>
        <v>107.221</v>
      </c>
      <c r="H78" s="93">
        <f>'Tab4'!U25/1000</f>
        <v>111.31100000000001</v>
      </c>
      <c r="I78" s="93">
        <f>'Tab4'!V25/1000</f>
        <v>115.018</v>
      </c>
      <c r="J78" s="93">
        <f>'Tab4'!W25/1000</f>
        <v>117.455</v>
      </c>
      <c r="K78" s="93">
        <f>'Tab4'!Y25/1000</f>
        <v>116.72799999999999</v>
      </c>
      <c r="L78" s="93">
        <f>'Tab4'!AC25/1000</f>
        <v>116.687</v>
      </c>
      <c r="M78" s="99"/>
    </row>
    <row r="79" spans="1:21">
      <c r="A79" s="2" t="s">
        <v>34</v>
      </c>
      <c r="B79" s="93">
        <f>('Tab4'!O26+'Tab4'!O27)/1000</f>
        <v>39.844000000000001</v>
      </c>
      <c r="C79" s="93">
        <f>('Tab4'!P26+'Tab4'!P27)/1000</f>
        <v>47.585000000000001</v>
      </c>
      <c r="D79" s="93">
        <f>('Tab4'!Q26+'Tab4'!Q27)/1000</f>
        <v>54.71</v>
      </c>
      <c r="E79" s="93">
        <f>('Tab4'!R26+'Tab4'!R27)/1000</f>
        <v>62.625</v>
      </c>
      <c r="F79" s="93">
        <f>('Tab4'!S26+'Tab4'!S27)/1000</f>
        <v>64.965999999999994</v>
      </c>
      <c r="G79" s="93">
        <f>('Tab4'!T26+'Tab4'!T27)/1000</f>
        <v>68.8</v>
      </c>
      <c r="H79" s="93">
        <f>('Tab4'!U26+'Tab4'!U27)/1000</f>
        <v>72.992999999999995</v>
      </c>
      <c r="I79" s="93">
        <f>('Tab4'!V26+'Tab4'!V27)/1000</f>
        <v>76.721000000000004</v>
      </c>
      <c r="J79" s="93">
        <f>('Tab4'!W26+'Tab4'!W27)/1000</f>
        <v>79.816000000000003</v>
      </c>
      <c r="K79" s="93">
        <f>('Tab4'!Y26+'Tab4'!Y27)/1000</f>
        <v>82.53</v>
      </c>
      <c r="L79" s="93">
        <f>('Tab4'!AC26+'Tab4'!AC27)/1000</f>
        <v>86.664000000000001</v>
      </c>
      <c r="M79" s="99"/>
    </row>
    <row r="80" spans="1:21">
      <c r="B80" s="109"/>
      <c r="C80" s="109"/>
      <c r="D80" s="109"/>
      <c r="E80" s="109"/>
      <c r="F80" s="109"/>
      <c r="G80" s="109"/>
      <c r="H80" s="109"/>
      <c r="I80" s="109"/>
      <c r="J80" s="109"/>
      <c r="K80" s="109"/>
      <c r="L80" s="109"/>
      <c r="M80" s="109"/>
      <c r="N80" s="103"/>
      <c r="O80" s="103"/>
      <c r="P80" s="103"/>
      <c r="Q80" s="103"/>
      <c r="R80" s="103"/>
      <c r="S80" s="103"/>
      <c r="T80" s="103"/>
      <c r="U80" s="103"/>
    </row>
    <row r="81" spans="1:21" ht="90">
      <c r="A81" s="95" t="str">
        <f>"5. Sozialversicherungspflichtig Beschäftigte am Arbeitsort "&amp;RIGHT(B82,4)&amp;" bis "&amp;RIGHT(L82,4)&amp;" 
nach ausgewählten Merkmalen (Stichtag 30.6.)"</f>
        <v>5. Sozialversicherungspflichtig Beschäftigte am Arbeitsort 2011 bis 2021 
nach ausgewählten Merkmalen (Stichtag 30.6.)</v>
      </c>
      <c r="B81" s="99"/>
      <c r="C81" s="99"/>
      <c r="D81" s="99"/>
      <c r="E81" s="99"/>
      <c r="F81" s="99"/>
      <c r="G81" s="99"/>
      <c r="H81" s="99"/>
      <c r="I81" s="99"/>
      <c r="J81" s="99"/>
      <c r="K81" s="99"/>
      <c r="L81" s="99"/>
      <c r="M81" s="99"/>
      <c r="T81" s="99"/>
      <c r="U81" s="99"/>
    </row>
    <row r="82" spans="1:21">
      <c r="A82" s="105" t="s">
        <v>420</v>
      </c>
      <c r="B82" s="267" t="s">
        <v>363</v>
      </c>
      <c r="C82" s="267" t="s">
        <v>364</v>
      </c>
      <c r="D82" s="267" t="s">
        <v>365</v>
      </c>
      <c r="E82" s="267" t="s">
        <v>366</v>
      </c>
      <c r="F82" s="267" t="s">
        <v>367</v>
      </c>
      <c r="G82" s="267" t="s">
        <v>368</v>
      </c>
      <c r="H82" s="267" t="s">
        <v>376</v>
      </c>
      <c r="I82" s="267" t="s">
        <v>385</v>
      </c>
      <c r="J82" s="267" t="s">
        <v>388</v>
      </c>
      <c r="K82" s="267" t="s">
        <v>389</v>
      </c>
      <c r="L82" s="267" t="s">
        <v>395</v>
      </c>
      <c r="M82" s="99"/>
    </row>
    <row r="83" spans="1:21">
      <c r="A83" s="110" t="s">
        <v>35</v>
      </c>
      <c r="B83" s="108">
        <f>'Tab4'!O7/1000</f>
        <v>395.44299999999998</v>
      </c>
      <c r="C83" s="108">
        <f>'Tab4'!P7/1000</f>
        <v>400.69200000000001</v>
      </c>
      <c r="D83" s="108">
        <f>'Tab4'!Q7/1000</f>
        <v>399.53899999999999</v>
      </c>
      <c r="E83" s="108">
        <f>'Tab4'!R7/1000</f>
        <v>403.09899999999999</v>
      </c>
      <c r="F83" s="108">
        <f>'Tab4'!S7/1000</f>
        <v>403.05900000000003</v>
      </c>
      <c r="G83" s="108">
        <f>'Tab4'!T7/1000</f>
        <v>407.51799999999997</v>
      </c>
      <c r="H83" s="108">
        <f>'Tab4'!U7/1000</f>
        <v>412.26100000000002</v>
      </c>
      <c r="I83" s="108">
        <f>'Tab4'!V7/1000</f>
        <v>417.15600000000001</v>
      </c>
      <c r="J83" s="108">
        <f>'Tab4'!W7/1000</f>
        <v>416.83600000000001</v>
      </c>
      <c r="K83" s="108">
        <f>'Tab4'!Y7/1000</f>
        <v>409.47300000000001</v>
      </c>
      <c r="L83" s="108">
        <f>'Tab4'!AC7/1000</f>
        <v>413.83499999999998</v>
      </c>
      <c r="M83" s="99"/>
    </row>
    <row r="84" spans="1:21">
      <c r="A84" s="3" t="s">
        <v>36</v>
      </c>
      <c r="B84" s="93">
        <f>'Tab4'!O8/1000</f>
        <v>367.80799999999999</v>
      </c>
      <c r="C84" s="93">
        <f>'Tab4'!P8/1000</f>
        <v>373.05700000000002</v>
      </c>
      <c r="D84" s="93">
        <f>'Tab4'!Q8/1000</f>
        <v>374.48399999999998</v>
      </c>
      <c r="E84" s="93">
        <f>'Tab4'!R8/1000</f>
        <v>379.10300000000001</v>
      </c>
      <c r="F84" s="93">
        <f>'Tab4'!S8/1000</f>
        <v>383.03899999999999</v>
      </c>
      <c r="G84" s="93">
        <f>'Tab4'!T8/1000</f>
        <v>385.84500000000003</v>
      </c>
      <c r="H84" s="93">
        <f>'Tab4'!U8/1000</f>
        <v>389.46699999999998</v>
      </c>
      <c r="I84" s="93">
        <f>'Tab4'!V8/1000</f>
        <v>388.83100000000002</v>
      </c>
      <c r="J84" s="93">
        <f>'Tab4'!W8/1000</f>
        <v>387.93400000000003</v>
      </c>
      <c r="K84" s="93">
        <f>'Tab4'!Y8/1000</f>
        <v>382.33800000000002</v>
      </c>
      <c r="L84" s="93">
        <f>'Tab4'!AC8/1000</f>
        <v>382.39699999999999</v>
      </c>
      <c r="M84" s="99"/>
    </row>
    <row r="85" spans="1:21">
      <c r="A85" s="3" t="s">
        <v>37</v>
      </c>
      <c r="B85" s="93">
        <f>'Tab4'!O9/1000</f>
        <v>31.504999999999999</v>
      </c>
      <c r="C85" s="93">
        <f>'Tab4'!P9/1000</f>
        <v>29.113</v>
      </c>
      <c r="D85" s="93">
        <f>'Tab4'!Q9/1000</f>
        <v>26.876999999999999</v>
      </c>
      <c r="E85" s="93">
        <f>'Tab4'!R9/1000</f>
        <v>25.881</v>
      </c>
      <c r="F85" s="93">
        <f>'Tab4'!S9/1000</f>
        <v>24.9</v>
      </c>
      <c r="G85" s="93">
        <f>'Tab4'!T9/1000</f>
        <v>23.652999999999999</v>
      </c>
      <c r="H85" s="93">
        <f>'Tab4'!U9/1000</f>
        <v>23.811</v>
      </c>
      <c r="I85" s="93">
        <f>'Tab4'!V9/1000</f>
        <v>24.111999999999998</v>
      </c>
      <c r="J85" s="93">
        <f>'Tab4'!W9/1000</f>
        <v>25.466000000000001</v>
      </c>
      <c r="K85" s="93">
        <f>'Tab4'!Y9/1000</f>
        <v>27.6</v>
      </c>
      <c r="L85" s="93">
        <f>'Tab4'!AC9/1000</f>
        <v>27.236999999999998</v>
      </c>
      <c r="M85" s="99"/>
    </row>
    <row r="86" spans="1:21">
      <c r="A86" s="3" t="s">
        <v>391</v>
      </c>
      <c r="B86" s="93">
        <f>'Tab4'!O11/1000</f>
        <v>9.0549999999999997</v>
      </c>
      <c r="C86" s="93">
        <f>'Tab4'!P11/1000</f>
        <v>11.352</v>
      </c>
      <c r="D86" s="93">
        <f>'Tab4'!Q11/1000</f>
        <v>13.145</v>
      </c>
      <c r="E86" s="93">
        <f>'Tab4'!R11/1000</f>
        <v>16.344000000000001</v>
      </c>
      <c r="F86" s="93">
        <f>'Tab4'!S11/1000</f>
        <v>20.623000000000001</v>
      </c>
      <c r="G86" s="93">
        <f>'Tab4'!T11/1000</f>
        <v>25.69</v>
      </c>
      <c r="H86" s="93">
        <f>'Tab4'!U11/1000</f>
        <v>31.91</v>
      </c>
      <c r="I86" s="93">
        <f>'Tab4'!V11/1000</f>
        <v>39.924999999999997</v>
      </c>
      <c r="J86" s="93">
        <f>'Tab4'!W11/1000</f>
        <v>44.442999999999998</v>
      </c>
      <c r="K86" s="93">
        <f>'Tab4'!Y11/1000</f>
        <v>46.097999999999999</v>
      </c>
      <c r="L86" s="93">
        <f>'Tab4'!AC11/1000</f>
        <v>53.329000000000001</v>
      </c>
      <c r="M86" s="99"/>
    </row>
    <row r="87" spans="1:21">
      <c r="A87" s="3" t="s">
        <v>38</v>
      </c>
      <c r="B87" s="93">
        <f>'Tab4'!O52/1000</f>
        <v>583.34500000000003</v>
      </c>
      <c r="C87" s="93">
        <f>'Tab4'!P52/1000</f>
        <v>590.15300000000002</v>
      </c>
      <c r="D87" s="93">
        <f>'Tab4'!Q52/1000</f>
        <v>588.43399999999997</v>
      </c>
      <c r="E87" s="93">
        <f>'Tab4'!R52/1000</f>
        <v>581.96199999999999</v>
      </c>
      <c r="F87" s="93">
        <f>'Tab4'!S52/1000</f>
        <v>588.95399999999995</v>
      </c>
      <c r="G87" s="93">
        <f>'Tab4'!T52/1000</f>
        <v>587.94399999999996</v>
      </c>
      <c r="H87" s="93">
        <f>'Tab4'!U52/1000</f>
        <v>588.03599999999994</v>
      </c>
      <c r="I87" s="93">
        <f>'Tab4'!V52/1000</f>
        <v>587.07899999999995</v>
      </c>
      <c r="J87" s="93">
        <f>'Tab4'!W52/1000</f>
        <v>581.13699999999994</v>
      </c>
      <c r="K87" s="93">
        <f>'Tab4'!Y52/1000</f>
        <v>567.16099999999994</v>
      </c>
      <c r="L87" s="93">
        <f>'Tab4'!AC52/1000</f>
        <v>567.37</v>
      </c>
      <c r="M87" s="99"/>
    </row>
    <row r="88" spans="1:21">
      <c r="A88" s="3" t="s">
        <v>40</v>
      </c>
      <c r="B88" s="93">
        <f>'Tab4'!O55/1000</f>
        <v>169.68199999999999</v>
      </c>
      <c r="C88" s="93">
        <f>'Tab4'!P55/1000</f>
        <v>182.19300000000001</v>
      </c>
      <c r="D88" s="93">
        <f>'Tab4'!Q55/1000</f>
        <v>183.577</v>
      </c>
      <c r="E88" s="93">
        <f>'Tab4'!R55/1000</f>
        <v>188.36799999999999</v>
      </c>
      <c r="F88" s="93">
        <f>'Tab4'!S55/1000</f>
        <v>196.571</v>
      </c>
      <c r="G88" s="93">
        <f>'Tab4'!T55/1000</f>
        <v>205.38900000000001</v>
      </c>
      <c r="H88" s="93">
        <f>'Tab4'!U55/1000</f>
        <v>213.69200000000001</v>
      </c>
      <c r="I88" s="93">
        <f>'Tab4'!V55/1000</f>
        <v>218.90799999999999</v>
      </c>
      <c r="J88" s="93">
        <f>'Tab4'!W55/1000</f>
        <v>223.63300000000001</v>
      </c>
      <c r="K88" s="93">
        <f>'Tab4'!Y55/1000</f>
        <v>224.65</v>
      </c>
      <c r="L88" s="93">
        <f>'Tab4'!AC55/1000</f>
        <v>228.86199999999999</v>
      </c>
      <c r="M88" s="99"/>
    </row>
    <row r="89" spans="1:21">
      <c r="B89" s="99"/>
      <c r="C89" s="99"/>
      <c r="D89" s="99"/>
      <c r="E89" s="99"/>
      <c r="F89" s="99"/>
      <c r="G89" s="99"/>
      <c r="H89" s="99"/>
      <c r="I89" s="99"/>
      <c r="J89" s="99"/>
      <c r="K89" s="99"/>
      <c r="L89" s="99"/>
      <c r="M89" s="99"/>
    </row>
    <row r="91" spans="1:21">
      <c r="J91" s="104"/>
      <c r="K91" s="81"/>
      <c r="L91" s="81"/>
      <c r="M91" s="81"/>
      <c r="N91" s="104"/>
      <c r="O91" s="104"/>
    </row>
    <row r="92" spans="1:21">
      <c r="J92" s="104"/>
      <c r="K92" s="81"/>
      <c r="L92" s="81"/>
      <c r="M92" s="81"/>
      <c r="N92" s="104"/>
      <c r="O92" s="104"/>
    </row>
    <row r="93" spans="1:21" ht="90">
      <c r="A93" s="95" t="s">
        <v>581</v>
      </c>
      <c r="M93" s="99"/>
      <c r="T93" s="99"/>
      <c r="U93" s="99"/>
    </row>
    <row r="94" spans="1:21" ht="15">
      <c r="A94" s="95"/>
      <c r="B94" s="267" t="s">
        <v>363</v>
      </c>
      <c r="C94" s="267" t="s">
        <v>364</v>
      </c>
      <c r="D94" s="267" t="s">
        <v>365</v>
      </c>
      <c r="E94" s="267" t="s">
        <v>366</v>
      </c>
      <c r="F94" s="267" t="s">
        <v>367</v>
      </c>
      <c r="G94" s="267" t="s">
        <v>368</v>
      </c>
      <c r="H94" s="267" t="s">
        <v>376</v>
      </c>
      <c r="I94" s="267" t="s">
        <v>385</v>
      </c>
      <c r="J94" s="267" t="s">
        <v>388</v>
      </c>
      <c r="K94" s="267" t="s">
        <v>389</v>
      </c>
      <c r="L94" s="267" t="s">
        <v>395</v>
      </c>
      <c r="M94" s="99"/>
      <c r="T94" s="99"/>
      <c r="U94" s="99"/>
    </row>
    <row r="95" spans="1:21">
      <c r="A95" s="119" t="s">
        <v>334</v>
      </c>
      <c r="B95" s="77">
        <v>0.80500000000000005</v>
      </c>
      <c r="C95" s="77">
        <v>0.76400000000000001</v>
      </c>
      <c r="D95" s="77">
        <v>0.74399999999999999</v>
      </c>
      <c r="E95" s="77">
        <v>0.72399999999999998</v>
      </c>
      <c r="F95" s="77">
        <v>0.68100000000000005</v>
      </c>
      <c r="G95" s="77">
        <v>0.79</v>
      </c>
      <c r="H95" s="77">
        <v>0.83199999999999996</v>
      </c>
      <c r="I95" s="77">
        <v>0.84499999999999997</v>
      </c>
      <c r="J95" s="77">
        <v>0.80300000000000005</v>
      </c>
      <c r="K95" s="77">
        <v>0.94</v>
      </c>
      <c r="L95" s="77">
        <v>1.0269999999999999</v>
      </c>
    </row>
    <row r="96" spans="1:21">
      <c r="A96" s="119" t="s">
        <v>335</v>
      </c>
      <c r="B96" s="77">
        <v>0.96</v>
      </c>
      <c r="C96" s="77">
        <v>0.95499999999999996</v>
      </c>
      <c r="D96" s="77">
        <v>0.92100000000000004</v>
      </c>
      <c r="E96" s="77">
        <v>0.99399999999999999</v>
      </c>
      <c r="F96" s="77">
        <v>0.95799999999999996</v>
      </c>
      <c r="G96" s="77">
        <v>1.0489999999999999</v>
      </c>
      <c r="H96" s="77">
        <v>1.048</v>
      </c>
      <c r="I96" s="77">
        <v>1.123</v>
      </c>
      <c r="J96" s="77">
        <v>1.1240000000000001</v>
      </c>
      <c r="K96" s="77">
        <v>1.0940000000000001</v>
      </c>
      <c r="L96" s="77">
        <v>1.26</v>
      </c>
    </row>
    <row r="97" spans="1:12">
      <c r="A97" s="133" t="s">
        <v>336</v>
      </c>
      <c r="B97" s="134">
        <v>14.02</v>
      </c>
      <c r="C97" s="134">
        <v>14.074999999999999</v>
      </c>
      <c r="D97" s="134">
        <v>13.76</v>
      </c>
      <c r="E97" s="134">
        <v>13.564</v>
      </c>
      <c r="F97" s="134">
        <v>13.669</v>
      </c>
      <c r="G97" s="134">
        <v>13.801</v>
      </c>
      <c r="H97" s="134">
        <v>13.827</v>
      </c>
      <c r="I97" s="134">
        <v>13.747999999999999</v>
      </c>
      <c r="J97" s="134">
        <v>13.756</v>
      </c>
      <c r="K97" s="134">
        <v>13.467000000000001</v>
      </c>
      <c r="L97" s="134">
        <v>13.824</v>
      </c>
    </row>
    <row r="98" spans="1:12">
      <c r="A98" s="119" t="s">
        <v>337</v>
      </c>
      <c r="B98" s="77">
        <v>0.26</v>
      </c>
      <c r="C98" s="77">
        <v>0.26700000000000002</v>
      </c>
      <c r="D98" s="77">
        <v>0.28299999999999997</v>
      </c>
      <c r="E98" s="77">
        <v>0.28399999999999997</v>
      </c>
      <c r="F98" s="77">
        <v>0.29699999999999999</v>
      </c>
      <c r="G98" s="77">
        <v>0.30599999999999999</v>
      </c>
      <c r="H98" s="77">
        <v>0.30299999999999999</v>
      </c>
      <c r="I98" s="77">
        <v>0.307</v>
      </c>
      <c r="J98" s="77">
        <v>0.27800000000000002</v>
      </c>
      <c r="K98" s="77">
        <v>0.26600000000000001</v>
      </c>
      <c r="L98" s="77">
        <v>0.27200000000000002</v>
      </c>
    </row>
    <row r="99" spans="1:12">
      <c r="A99" s="119" t="s">
        <v>338</v>
      </c>
      <c r="B99" s="77">
        <v>7.6509999999999998</v>
      </c>
      <c r="C99" s="77">
        <v>7.7949999999999999</v>
      </c>
      <c r="D99" s="77">
        <v>7.673</v>
      </c>
      <c r="E99" s="77">
        <v>7.6079999999999997</v>
      </c>
      <c r="F99" s="77">
        <v>7.633</v>
      </c>
      <c r="G99" s="77">
        <v>7.6609999999999996</v>
      </c>
      <c r="H99" s="77">
        <v>8.08</v>
      </c>
      <c r="I99" s="77">
        <v>7.6239999999999997</v>
      </c>
      <c r="J99" s="77">
        <v>7.6790000000000003</v>
      </c>
      <c r="K99" s="77">
        <v>7.1550000000000002</v>
      </c>
      <c r="L99" s="77">
        <v>7.6459999999999999</v>
      </c>
    </row>
    <row r="100" spans="1:12">
      <c r="A100" s="133" t="s">
        <v>339</v>
      </c>
      <c r="B100" s="134">
        <v>25.988</v>
      </c>
      <c r="C100" s="134">
        <v>25.515000000000001</v>
      </c>
      <c r="D100" s="134">
        <v>24.995000000000001</v>
      </c>
      <c r="E100" s="134">
        <v>24.221</v>
      </c>
      <c r="F100" s="134">
        <v>23.446000000000002</v>
      </c>
      <c r="G100" s="134">
        <v>22.971</v>
      </c>
      <c r="H100" s="134">
        <v>22.491</v>
      </c>
      <c r="I100" s="134">
        <v>22.212</v>
      </c>
      <c r="J100" s="134">
        <v>20.971</v>
      </c>
      <c r="K100" s="134">
        <v>21.271999999999998</v>
      </c>
      <c r="L100" s="134">
        <v>21.015000000000001</v>
      </c>
    </row>
    <row r="101" spans="1:12">
      <c r="A101" s="119" t="s">
        <v>340</v>
      </c>
      <c r="B101" s="77">
        <v>1.796</v>
      </c>
      <c r="C101" s="77">
        <v>1.81</v>
      </c>
      <c r="D101" s="77">
        <v>1.7669999999999999</v>
      </c>
      <c r="E101" s="77">
        <v>1.7490000000000001</v>
      </c>
      <c r="F101" s="77">
        <v>1.6830000000000001</v>
      </c>
      <c r="G101" s="77">
        <v>1.611</v>
      </c>
      <c r="H101" s="77">
        <v>1.6259999999999999</v>
      </c>
      <c r="I101" s="77">
        <v>1.58</v>
      </c>
      <c r="J101" s="77">
        <v>1.81</v>
      </c>
      <c r="K101" s="77">
        <v>1.716</v>
      </c>
      <c r="L101" s="77">
        <v>1.556</v>
      </c>
    </row>
    <row r="102" spans="1:12">
      <c r="A102" s="119" t="s">
        <v>341</v>
      </c>
      <c r="B102" s="77">
        <v>7.1109999999999998</v>
      </c>
      <c r="C102" s="77">
        <v>7.4109999999999996</v>
      </c>
      <c r="D102" s="77">
        <v>7.218</v>
      </c>
      <c r="E102" s="77">
        <v>6.9720000000000004</v>
      </c>
      <c r="F102" s="77">
        <v>6.9939999999999998</v>
      </c>
      <c r="G102" s="77">
        <v>6.9809999999999999</v>
      </c>
      <c r="H102" s="77">
        <v>6.8390000000000004</v>
      </c>
      <c r="I102" s="77">
        <v>6.5759999999999996</v>
      </c>
      <c r="J102" s="77">
        <v>6.1689999999999996</v>
      </c>
      <c r="K102" s="77">
        <v>5.9640000000000004</v>
      </c>
      <c r="L102" s="77">
        <v>6.1340000000000003</v>
      </c>
    </row>
    <row r="103" spans="1:12">
      <c r="A103" s="133" t="s">
        <v>342</v>
      </c>
      <c r="B103" s="134">
        <v>35.637999999999998</v>
      </c>
      <c r="C103" s="134">
        <v>35.457999999999998</v>
      </c>
      <c r="D103" s="134">
        <v>34.743000000000002</v>
      </c>
      <c r="E103" s="134">
        <v>34.305</v>
      </c>
      <c r="F103" s="134">
        <v>34.152000000000001</v>
      </c>
      <c r="G103" s="134">
        <v>34.225999999999999</v>
      </c>
      <c r="H103" s="134">
        <v>34.197000000000003</v>
      </c>
      <c r="I103" s="134">
        <v>34.000999999999998</v>
      </c>
      <c r="J103" s="134">
        <v>34.073999999999998</v>
      </c>
      <c r="K103" s="134">
        <v>33.323</v>
      </c>
      <c r="L103" s="134">
        <v>33.493000000000002</v>
      </c>
    </row>
    <row r="104" spans="1:12">
      <c r="A104" s="119" t="s">
        <v>343</v>
      </c>
      <c r="B104" s="77">
        <v>0.314</v>
      </c>
      <c r="C104" s="77">
        <v>0.28899999999999998</v>
      </c>
      <c r="D104" s="77">
        <v>0.29499999999999998</v>
      </c>
      <c r="E104" s="77">
        <v>0.32300000000000001</v>
      </c>
      <c r="F104" s="77">
        <v>0.30199999999999999</v>
      </c>
      <c r="G104" s="77">
        <v>0.34599999999999997</v>
      </c>
      <c r="H104" s="77">
        <v>0.28799999999999998</v>
      </c>
      <c r="I104" s="77">
        <v>0.29399999999999998</v>
      </c>
      <c r="J104" s="77">
        <v>0.308</v>
      </c>
      <c r="K104" s="77">
        <v>0.28000000000000003</v>
      </c>
      <c r="L104" s="77">
        <v>0.29599999999999999</v>
      </c>
    </row>
    <row r="105" spans="1:12">
      <c r="A105" s="119" t="s">
        <v>344</v>
      </c>
      <c r="B105" s="77">
        <v>2.726</v>
      </c>
      <c r="C105" s="77">
        <v>2.7029999999999998</v>
      </c>
      <c r="D105" s="77">
        <v>2.7490000000000001</v>
      </c>
      <c r="E105" s="77">
        <v>2.7789999999999999</v>
      </c>
      <c r="F105" s="77">
        <v>2.87</v>
      </c>
      <c r="G105" s="77">
        <v>3.02</v>
      </c>
      <c r="H105" s="77">
        <v>3.044</v>
      </c>
      <c r="I105" s="77">
        <v>3.2850000000000001</v>
      </c>
      <c r="J105" s="77">
        <v>3.4159999999999999</v>
      </c>
      <c r="K105" s="77">
        <v>3.456</v>
      </c>
      <c r="L105" s="77">
        <v>3.7559999999999998</v>
      </c>
    </row>
    <row r="106" spans="1:12">
      <c r="A106" s="119" t="s">
        <v>345</v>
      </c>
      <c r="B106" s="77">
        <v>1.7010000000000001</v>
      </c>
      <c r="C106" s="77">
        <v>1.454</v>
      </c>
      <c r="D106" s="77">
        <v>1.49</v>
      </c>
      <c r="E106" s="77">
        <v>1.486</v>
      </c>
      <c r="F106" s="77">
        <v>1.5269999999999999</v>
      </c>
      <c r="G106" s="77">
        <v>1.6</v>
      </c>
      <c r="H106" s="77">
        <v>1.6479999999999999</v>
      </c>
      <c r="I106" s="77">
        <v>1.7030000000000001</v>
      </c>
      <c r="J106" s="77">
        <v>1.6020000000000001</v>
      </c>
      <c r="K106" s="77">
        <v>1.569</v>
      </c>
      <c r="L106" s="77">
        <v>1.776</v>
      </c>
    </row>
    <row r="107" spans="1:12">
      <c r="A107" s="119" t="s">
        <v>346</v>
      </c>
      <c r="B107" s="77">
        <v>0.66100000000000003</v>
      </c>
      <c r="C107" s="77">
        <v>0.63800000000000001</v>
      </c>
      <c r="D107" s="77">
        <v>0.61299999999999999</v>
      </c>
      <c r="E107" s="77">
        <v>0.624</v>
      </c>
      <c r="F107" s="77">
        <v>0.61599999999999999</v>
      </c>
      <c r="G107" s="77">
        <v>0.67</v>
      </c>
      <c r="H107" s="77">
        <v>0.625</v>
      </c>
      <c r="I107" s="77">
        <v>0.60699999999999998</v>
      </c>
      <c r="J107" s="77">
        <v>0.58199999999999996</v>
      </c>
      <c r="K107" s="77">
        <v>0.60399999999999998</v>
      </c>
      <c r="L107" s="77">
        <v>0.67</v>
      </c>
    </row>
    <row r="108" spans="1:12">
      <c r="A108" s="133" t="s">
        <v>347</v>
      </c>
      <c r="B108" s="134">
        <v>19.975000000000001</v>
      </c>
      <c r="C108" s="134">
        <v>19.667999999999999</v>
      </c>
      <c r="D108" s="134">
        <v>19.579999999999998</v>
      </c>
      <c r="E108" s="134">
        <v>19.847999999999999</v>
      </c>
      <c r="F108" s="134">
        <v>20.297000000000001</v>
      </c>
      <c r="G108" s="134">
        <v>20.677</v>
      </c>
      <c r="H108" s="134">
        <v>20.879000000000001</v>
      </c>
      <c r="I108" s="134">
        <v>21.742999999999999</v>
      </c>
      <c r="J108" s="134">
        <v>21.802</v>
      </c>
      <c r="K108" s="134">
        <v>21.628</v>
      </c>
      <c r="L108" s="134">
        <v>22.183</v>
      </c>
    </row>
    <row r="109" spans="1:12">
      <c r="A109" s="133" t="s">
        <v>348</v>
      </c>
      <c r="B109" s="134">
        <v>9.3439999999999994</v>
      </c>
      <c r="C109" s="134">
        <v>8.9979999999999993</v>
      </c>
      <c r="D109" s="134">
        <v>8.9009999999999998</v>
      </c>
      <c r="E109" s="134">
        <v>8.6880000000000006</v>
      </c>
      <c r="F109" s="134">
        <v>8.9019999999999992</v>
      </c>
      <c r="G109" s="134">
        <v>9.4789999999999992</v>
      </c>
      <c r="H109" s="134">
        <v>9.4190000000000005</v>
      </c>
      <c r="I109" s="134">
        <v>9.5790000000000006</v>
      </c>
      <c r="J109" s="134">
        <v>9.58</v>
      </c>
      <c r="K109" s="134">
        <v>9.3089999999999993</v>
      </c>
      <c r="L109" s="134">
        <v>9.4459999999999997</v>
      </c>
    </row>
    <row r="110" spans="1:12">
      <c r="A110" s="133" t="s">
        <v>439</v>
      </c>
      <c r="B110" s="134">
        <f>SUM(B95:B96,B98:B99,B101:B102,B104:B107)</f>
        <v>23.984999999999999</v>
      </c>
      <c r="C110" s="134">
        <f t="shared" ref="C110:L110" si="0">SUM(C95:C96,C98:C99,C101:C102,C104:C107)</f>
        <v>24.086000000000002</v>
      </c>
      <c r="D110" s="134">
        <f t="shared" si="0"/>
        <v>23.753</v>
      </c>
      <c r="E110" s="134">
        <f t="shared" si="0"/>
        <v>23.542999999999999</v>
      </c>
      <c r="F110" s="134">
        <f t="shared" si="0"/>
        <v>23.561</v>
      </c>
      <c r="G110" s="134">
        <f t="shared" si="0"/>
        <v>24.034000000000002</v>
      </c>
      <c r="H110" s="134">
        <f t="shared" si="0"/>
        <v>24.333000000000002</v>
      </c>
      <c r="I110" s="134">
        <f t="shared" si="0"/>
        <v>23.943999999999999</v>
      </c>
      <c r="J110" s="134">
        <f t="shared" si="0"/>
        <v>23.771000000000001</v>
      </c>
      <c r="K110" s="134">
        <f t="shared" si="0"/>
        <v>23.043999999999997</v>
      </c>
      <c r="L110" s="134">
        <f t="shared" si="0"/>
        <v>24.393000000000001</v>
      </c>
    </row>
    <row r="113" spans="1:21" ht="90">
      <c r="A113" s="95" t="s">
        <v>582</v>
      </c>
    </row>
    <row r="114" spans="1:21" ht="15">
      <c r="A114" s="95"/>
      <c r="B114" s="267" t="s">
        <v>363</v>
      </c>
      <c r="C114" s="267" t="s">
        <v>364</v>
      </c>
      <c r="D114" s="267" t="s">
        <v>365</v>
      </c>
      <c r="E114" s="267" t="s">
        <v>366</v>
      </c>
      <c r="F114" s="267" t="s">
        <v>367</v>
      </c>
      <c r="G114" s="267" t="s">
        <v>368</v>
      </c>
      <c r="H114" s="267" t="s">
        <v>376</v>
      </c>
      <c r="I114" s="267" t="s">
        <v>385</v>
      </c>
      <c r="J114" s="267" t="s">
        <v>388</v>
      </c>
      <c r="K114" s="267" t="s">
        <v>389</v>
      </c>
      <c r="L114" s="267" t="s">
        <v>395</v>
      </c>
      <c r="M114" s="99"/>
      <c r="T114" s="99"/>
      <c r="U114" s="99"/>
    </row>
    <row r="115" spans="1:21">
      <c r="A115" s="119" t="s">
        <v>334</v>
      </c>
      <c r="B115" s="77">
        <v>0.27</v>
      </c>
      <c r="C115" s="77">
        <v>0.27300000000000002</v>
      </c>
      <c r="D115" s="77">
        <v>0.30399999999999999</v>
      </c>
      <c r="E115" s="77">
        <v>0.34399999999999997</v>
      </c>
      <c r="F115" s="77">
        <v>0.36899999999999999</v>
      </c>
      <c r="G115" s="77">
        <v>0.44</v>
      </c>
      <c r="H115" s="77">
        <v>0.46100000000000002</v>
      </c>
      <c r="I115" s="77">
        <v>0.42799999999999999</v>
      </c>
      <c r="J115" s="77">
        <v>0.441</v>
      </c>
      <c r="K115" s="77">
        <v>0.39400000000000002</v>
      </c>
      <c r="L115" s="77">
        <v>0.46500000000000002</v>
      </c>
    </row>
    <row r="116" spans="1:21">
      <c r="A116" s="119" t="s">
        <v>335</v>
      </c>
      <c r="B116" s="77">
        <v>0.17899999999999999</v>
      </c>
      <c r="C116" s="77">
        <v>0.17899999999999999</v>
      </c>
      <c r="D116" s="77">
        <v>0.21099999999999999</v>
      </c>
      <c r="E116" s="77">
        <v>0.27900000000000003</v>
      </c>
      <c r="F116" s="77">
        <v>0.25800000000000001</v>
      </c>
      <c r="G116" s="77">
        <v>0.28100000000000003</v>
      </c>
      <c r="H116" s="77">
        <v>0.27400000000000002</v>
      </c>
      <c r="I116" s="77">
        <v>0.26700000000000002</v>
      </c>
      <c r="J116" s="77">
        <v>0.25800000000000001</v>
      </c>
      <c r="K116" s="77">
        <v>0.24399999999999999</v>
      </c>
      <c r="L116" s="77">
        <v>0.317</v>
      </c>
    </row>
    <row r="117" spans="1:21">
      <c r="A117" s="133" t="s">
        <v>336</v>
      </c>
      <c r="B117" s="134">
        <v>3.113</v>
      </c>
      <c r="C117" s="134">
        <v>3.3420000000000001</v>
      </c>
      <c r="D117" s="134">
        <v>3.4369999999999998</v>
      </c>
      <c r="E117" s="134">
        <v>3.7320000000000002</v>
      </c>
      <c r="F117" s="134">
        <v>4.0549999999999997</v>
      </c>
      <c r="G117" s="134">
        <v>4.4480000000000004</v>
      </c>
      <c r="H117" s="134">
        <v>4.51</v>
      </c>
      <c r="I117" s="134">
        <v>4.6769999999999996</v>
      </c>
      <c r="J117" s="134">
        <v>4.53</v>
      </c>
      <c r="K117" s="134">
        <v>4.5579999999999998</v>
      </c>
      <c r="L117" s="134">
        <v>4.7750000000000004</v>
      </c>
    </row>
    <row r="118" spans="1:21">
      <c r="A118" s="119" t="s">
        <v>337</v>
      </c>
      <c r="B118" s="77">
        <v>0.109</v>
      </c>
      <c r="C118" s="77">
        <v>0.127</v>
      </c>
      <c r="D118" s="77">
        <v>0.15</v>
      </c>
      <c r="E118" s="77">
        <v>0.17199999999999999</v>
      </c>
      <c r="F118" s="77">
        <v>0.26900000000000002</v>
      </c>
      <c r="G118" s="77">
        <v>0.376</v>
      </c>
      <c r="H118" s="77">
        <v>0.33800000000000002</v>
      </c>
      <c r="I118" s="77">
        <v>0.316</v>
      </c>
      <c r="J118" s="77">
        <v>0.30099999999999999</v>
      </c>
      <c r="K118" s="77">
        <v>0.28999999999999998</v>
      </c>
      <c r="L118" s="77">
        <v>0.317</v>
      </c>
    </row>
    <row r="119" spans="1:21">
      <c r="A119" s="119" t="s">
        <v>338</v>
      </c>
      <c r="B119" s="77">
        <v>2.19</v>
      </c>
      <c r="C119" s="77">
        <v>2.5459999999999998</v>
      </c>
      <c r="D119" s="77">
        <v>2.593</v>
      </c>
      <c r="E119" s="77">
        <v>2.7829999999999999</v>
      </c>
      <c r="F119" s="77">
        <v>2.9750000000000001</v>
      </c>
      <c r="G119" s="77">
        <v>3.1139999999999999</v>
      </c>
      <c r="H119" s="77">
        <v>3.0859999999999999</v>
      </c>
      <c r="I119" s="77">
        <v>3.093</v>
      </c>
      <c r="J119" s="77">
        <v>2.956</v>
      </c>
      <c r="K119" s="77">
        <v>2.9660000000000002</v>
      </c>
      <c r="L119" s="77">
        <v>3.2370000000000001</v>
      </c>
    </row>
    <row r="120" spans="1:21">
      <c r="A120" s="133" t="s">
        <v>339</v>
      </c>
      <c r="B120" s="134">
        <v>5.14</v>
      </c>
      <c r="C120" s="134">
        <v>5.3789999999999996</v>
      </c>
      <c r="D120" s="134">
        <v>5.649</v>
      </c>
      <c r="E120" s="134">
        <v>5.9420000000000002</v>
      </c>
      <c r="F120" s="134">
        <v>6.5890000000000004</v>
      </c>
      <c r="G120" s="134">
        <v>6.9180000000000001</v>
      </c>
      <c r="H120" s="134">
        <v>6.9450000000000003</v>
      </c>
      <c r="I120" s="134">
        <v>7.1120000000000001</v>
      </c>
      <c r="J120" s="134">
        <v>7.1040000000000001</v>
      </c>
      <c r="K120" s="134">
        <v>7.0410000000000004</v>
      </c>
      <c r="L120" s="134">
        <v>7.516</v>
      </c>
    </row>
    <row r="121" spans="1:21">
      <c r="A121" s="119" t="s">
        <v>340</v>
      </c>
      <c r="B121" s="77">
        <v>0.58199999999999996</v>
      </c>
      <c r="C121" s="77">
        <v>0.626</v>
      </c>
      <c r="D121" s="77">
        <v>0.65800000000000003</v>
      </c>
      <c r="E121" s="77">
        <v>0.625</v>
      </c>
      <c r="F121" s="77">
        <v>0.73599999999999999</v>
      </c>
      <c r="G121" s="77">
        <v>0.755</v>
      </c>
      <c r="H121" s="77">
        <v>0.77600000000000002</v>
      </c>
      <c r="I121" s="77">
        <v>0.71399999999999997</v>
      </c>
      <c r="J121" s="77">
        <v>0.7</v>
      </c>
      <c r="K121" s="77">
        <v>0.68600000000000005</v>
      </c>
      <c r="L121" s="77">
        <v>0.84</v>
      </c>
    </row>
    <row r="122" spans="1:21">
      <c r="A122" s="119" t="s">
        <v>341</v>
      </c>
      <c r="B122" s="77">
        <v>1.5109999999999999</v>
      </c>
      <c r="C122" s="77">
        <v>1.6739999999999999</v>
      </c>
      <c r="D122" s="77">
        <v>1.655</v>
      </c>
      <c r="E122" s="77">
        <v>1.823</v>
      </c>
      <c r="F122" s="77">
        <v>2.0259999999999998</v>
      </c>
      <c r="G122" s="77">
        <v>2.4060000000000001</v>
      </c>
      <c r="H122" s="77">
        <v>2.5840000000000001</v>
      </c>
      <c r="I122" s="77">
        <v>2.6259999999999999</v>
      </c>
      <c r="J122" s="77">
        <v>2.4430000000000001</v>
      </c>
      <c r="K122" s="77">
        <v>2.379</v>
      </c>
      <c r="L122" s="77">
        <v>2.6070000000000002</v>
      </c>
    </row>
    <row r="123" spans="1:21">
      <c r="A123" s="133" t="s">
        <v>342</v>
      </c>
      <c r="B123" s="134">
        <v>7.4690000000000003</v>
      </c>
      <c r="C123" s="134">
        <v>7.77</v>
      </c>
      <c r="D123" s="134">
        <v>8.125</v>
      </c>
      <c r="E123" s="134">
        <v>8.6489999999999991</v>
      </c>
      <c r="F123" s="134">
        <v>9.0559999999999992</v>
      </c>
      <c r="G123" s="134">
        <v>9.7799999999999994</v>
      </c>
      <c r="H123" s="134">
        <v>9.8190000000000008</v>
      </c>
      <c r="I123" s="134">
        <v>9.68</v>
      </c>
      <c r="J123" s="134">
        <v>9.6189999999999998</v>
      </c>
      <c r="K123" s="134">
        <v>9.4629999999999992</v>
      </c>
      <c r="L123" s="134">
        <v>9.8840000000000003</v>
      </c>
    </row>
    <row r="124" spans="1:21">
      <c r="A124" s="119" t="s">
        <v>343</v>
      </c>
      <c r="B124" s="77">
        <v>5.5E-2</v>
      </c>
      <c r="C124" s="77">
        <v>7.0000000000000007E-2</v>
      </c>
      <c r="D124" s="77">
        <v>8.5000000000000006E-2</v>
      </c>
      <c r="E124" s="77">
        <v>8.8999999999999996E-2</v>
      </c>
      <c r="F124" s="77">
        <v>9.1999999999999998E-2</v>
      </c>
      <c r="G124" s="77">
        <v>9.5000000000000001E-2</v>
      </c>
      <c r="H124" s="77">
        <v>9.4E-2</v>
      </c>
      <c r="I124" s="77">
        <v>8.5000000000000006E-2</v>
      </c>
      <c r="J124" s="77">
        <v>9.4E-2</v>
      </c>
      <c r="K124" s="77">
        <v>8.1000000000000003E-2</v>
      </c>
      <c r="L124" s="77">
        <v>0.104</v>
      </c>
    </row>
    <row r="125" spans="1:21">
      <c r="A125" s="119" t="s">
        <v>344</v>
      </c>
      <c r="B125" s="77">
        <v>1.474</v>
      </c>
      <c r="C125" s="77">
        <v>1.595</v>
      </c>
      <c r="D125" s="77">
        <v>1.726</v>
      </c>
      <c r="E125" s="77">
        <v>1.7110000000000001</v>
      </c>
      <c r="F125" s="77">
        <v>1.778</v>
      </c>
      <c r="G125" s="77">
        <v>1.9039999999999999</v>
      </c>
      <c r="H125" s="77">
        <v>1.925</v>
      </c>
      <c r="I125" s="77">
        <v>1.8220000000000001</v>
      </c>
      <c r="J125" s="77">
        <v>1.7370000000000001</v>
      </c>
      <c r="K125" s="77">
        <v>1.7789999999999999</v>
      </c>
      <c r="L125" s="77">
        <v>2.1440000000000001</v>
      </c>
    </row>
    <row r="126" spans="1:21">
      <c r="A126" s="119" t="s">
        <v>345</v>
      </c>
      <c r="B126" s="77">
        <v>1.9159999999999999</v>
      </c>
      <c r="C126" s="77">
        <v>2.0249999999999999</v>
      </c>
      <c r="D126" s="77">
        <v>1.9850000000000001</v>
      </c>
      <c r="E126" s="77">
        <v>2.0209999999999999</v>
      </c>
      <c r="F126" s="77">
        <v>2.0579999999999998</v>
      </c>
      <c r="G126" s="77">
        <v>2.1379999999999999</v>
      </c>
      <c r="H126" s="77">
        <v>2.0640000000000001</v>
      </c>
      <c r="I126" s="77">
        <v>1.891</v>
      </c>
      <c r="J126" s="77">
        <v>1.821</v>
      </c>
      <c r="K126" s="77">
        <v>1.8220000000000001</v>
      </c>
      <c r="L126" s="77">
        <v>1.8380000000000001</v>
      </c>
    </row>
    <row r="127" spans="1:21">
      <c r="A127" s="119" t="s">
        <v>346</v>
      </c>
      <c r="B127" s="77">
        <v>0.73799999999999999</v>
      </c>
      <c r="C127" s="77">
        <v>0.81699999999999995</v>
      </c>
      <c r="D127" s="77">
        <v>0.82399999999999995</v>
      </c>
      <c r="E127" s="77">
        <v>0.78700000000000003</v>
      </c>
      <c r="F127" s="77">
        <v>0.82499999999999996</v>
      </c>
      <c r="G127" s="77">
        <v>0.85299999999999998</v>
      </c>
      <c r="H127" s="77">
        <v>0.83299999999999996</v>
      </c>
      <c r="I127" s="77">
        <v>0.81</v>
      </c>
      <c r="J127" s="77">
        <v>0.82699999999999996</v>
      </c>
      <c r="K127" s="77">
        <v>0.81799999999999995</v>
      </c>
      <c r="L127" s="77">
        <v>0.878</v>
      </c>
    </row>
    <row r="128" spans="1:21">
      <c r="A128" s="133" t="s">
        <v>347</v>
      </c>
      <c r="B128" s="134">
        <v>15.327999999999999</v>
      </c>
      <c r="C128" s="134">
        <v>15.779</v>
      </c>
      <c r="D128" s="134">
        <v>15.791</v>
      </c>
      <c r="E128" s="134">
        <v>16.181000000000001</v>
      </c>
      <c r="F128" s="134">
        <v>16.722000000000001</v>
      </c>
      <c r="G128" s="134">
        <v>16.928000000000001</v>
      </c>
      <c r="H128" s="134">
        <v>17.166</v>
      </c>
      <c r="I128" s="134">
        <v>16.923999999999999</v>
      </c>
      <c r="J128" s="134">
        <v>16.82</v>
      </c>
      <c r="K128" s="134">
        <v>16.669</v>
      </c>
      <c r="L128" s="134">
        <v>17.256</v>
      </c>
    </row>
    <row r="129" spans="1:12">
      <c r="A129" s="133" t="s">
        <v>348</v>
      </c>
      <c r="B129" s="134">
        <v>12.584</v>
      </c>
      <c r="C129" s="134">
        <v>13.085000000000001</v>
      </c>
      <c r="D129" s="134">
        <v>13.292999999999999</v>
      </c>
      <c r="E129" s="134">
        <v>13.781000000000001</v>
      </c>
      <c r="F129" s="134">
        <v>14.115</v>
      </c>
      <c r="G129" s="134">
        <v>14.385999999999999</v>
      </c>
      <c r="H129" s="134">
        <v>14.771000000000001</v>
      </c>
      <c r="I129" s="134">
        <v>14.51</v>
      </c>
      <c r="J129" s="134">
        <v>14.252000000000001</v>
      </c>
      <c r="K129" s="134">
        <v>14.019</v>
      </c>
      <c r="L129" s="134">
        <v>14.305999999999999</v>
      </c>
    </row>
    <row r="130" spans="1:12">
      <c r="A130" s="133" t="s">
        <v>439</v>
      </c>
      <c r="B130" s="134">
        <f>SUM(B115:B116,B118:B119,B121:B122,B124:B127)</f>
        <v>9.0239999999999991</v>
      </c>
      <c r="C130" s="134">
        <f t="shared" ref="C130:L130" si="1">SUM(C115:C116,C118:C119,C121:C122,C124:C127)</f>
        <v>9.9320000000000004</v>
      </c>
      <c r="D130" s="134">
        <f t="shared" si="1"/>
        <v>10.190999999999999</v>
      </c>
      <c r="E130" s="134">
        <f t="shared" si="1"/>
        <v>10.634000000000002</v>
      </c>
      <c r="F130" s="134">
        <f t="shared" si="1"/>
        <v>11.385999999999999</v>
      </c>
      <c r="G130" s="134">
        <f t="shared" si="1"/>
        <v>12.361999999999998</v>
      </c>
      <c r="H130" s="134">
        <f t="shared" si="1"/>
        <v>12.435</v>
      </c>
      <c r="I130" s="134">
        <f t="shared" si="1"/>
        <v>12.052</v>
      </c>
      <c r="J130" s="134">
        <f t="shared" si="1"/>
        <v>11.577999999999999</v>
      </c>
      <c r="K130" s="134">
        <f t="shared" si="1"/>
        <v>11.458999999999998</v>
      </c>
      <c r="L130" s="134">
        <f t="shared" si="1"/>
        <v>12.747</v>
      </c>
    </row>
  </sheetData>
  <pageMargins left="0.7" right="0.7" top="0.78740157499999996" bottom="0.78740157499999996" header="0.3" footer="0.3"/>
  <pageSetup paperSize="9" firstPageNumber="10"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4"/>
  <sheetViews>
    <sheetView zoomScaleNormal="100" zoomScaleSheetLayoutView="110" workbookViewId="0">
      <selection sqref="A1:U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2" width="7.25" style="145" customWidth="1" outlineLevel="1"/>
    <col min="13" max="13" width="7.25" style="147" customWidth="1" outlineLevel="1"/>
    <col min="14" max="15" width="7.25" style="145" customWidth="1" outlineLevel="1"/>
    <col min="16" max="17" width="7.25" style="145" customWidth="1"/>
    <col min="18" max="18" width="7.25" style="147" customWidth="1"/>
    <col min="19" max="31" width="7.25" style="145" customWidth="1"/>
    <col min="32" max="32" width="8.125" style="147" customWidth="1"/>
    <col min="33" max="16384" width="11.5" style="145"/>
  </cols>
  <sheetData>
    <row r="1" spans="1:42" s="75" customFormat="1" ht="14.25" customHeight="1">
      <c r="A1" s="317" t="s">
        <v>459</v>
      </c>
      <c r="B1" s="317"/>
      <c r="C1" s="317"/>
      <c r="D1" s="317"/>
      <c r="E1" s="317"/>
      <c r="F1" s="317"/>
      <c r="G1" s="317"/>
      <c r="H1" s="317"/>
      <c r="I1" s="317"/>
      <c r="J1" s="317"/>
      <c r="K1" s="317"/>
      <c r="L1" s="317"/>
      <c r="M1" s="317"/>
      <c r="N1" s="317"/>
      <c r="O1" s="317"/>
      <c r="P1" s="317"/>
      <c r="Q1" s="317"/>
      <c r="R1" s="317"/>
      <c r="S1" s="317"/>
      <c r="T1" s="317"/>
      <c r="U1" s="317"/>
      <c r="V1" s="318" t="s">
        <v>253</v>
      </c>
      <c r="W1" s="318"/>
      <c r="X1" s="318"/>
      <c r="Y1" s="318"/>
      <c r="Z1" s="318"/>
      <c r="AA1" s="318"/>
      <c r="AB1" s="318"/>
      <c r="AC1" s="318"/>
      <c r="AD1" s="318"/>
      <c r="AE1" s="318"/>
      <c r="AF1" s="318"/>
    </row>
    <row r="2" spans="1:42"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c r="AA2" s="197"/>
      <c r="AB2" s="197"/>
      <c r="AC2" s="197"/>
      <c r="AD2" s="197"/>
      <c r="AE2" s="197"/>
    </row>
    <row r="3" spans="1:42" ht="33.6" customHeight="1">
      <c r="A3" s="137" t="s">
        <v>460</v>
      </c>
      <c r="B3" s="138" t="s">
        <v>254</v>
      </c>
      <c r="C3" s="189">
        <v>36341</v>
      </c>
      <c r="D3" s="190">
        <v>36707</v>
      </c>
      <c r="E3" s="190">
        <v>37072</v>
      </c>
      <c r="F3" s="190">
        <v>37437</v>
      </c>
      <c r="G3" s="190">
        <v>37802</v>
      </c>
      <c r="H3" s="190">
        <v>38168</v>
      </c>
      <c r="I3" s="190">
        <v>38533</v>
      </c>
      <c r="J3" s="190">
        <v>38898</v>
      </c>
      <c r="K3" s="190">
        <v>39263</v>
      </c>
      <c r="L3" s="190">
        <v>39629</v>
      </c>
      <c r="M3" s="190">
        <v>39994</v>
      </c>
      <c r="N3" s="190">
        <v>40359</v>
      </c>
      <c r="O3" s="190">
        <v>40724</v>
      </c>
      <c r="P3" s="190">
        <v>41090</v>
      </c>
      <c r="Q3" s="190">
        <v>41455</v>
      </c>
      <c r="R3" s="190">
        <v>41820</v>
      </c>
      <c r="S3" s="190">
        <v>42185</v>
      </c>
      <c r="T3" s="190">
        <v>42551</v>
      </c>
      <c r="U3" s="191">
        <v>42916</v>
      </c>
      <c r="V3" s="192">
        <v>43281</v>
      </c>
      <c r="W3" s="190">
        <v>43646</v>
      </c>
      <c r="X3" s="190">
        <v>43921</v>
      </c>
      <c r="Y3" s="190">
        <v>44012</v>
      </c>
      <c r="Z3" s="190">
        <v>44104</v>
      </c>
      <c r="AA3" s="190">
        <v>44196</v>
      </c>
      <c r="AB3" s="190">
        <v>44286</v>
      </c>
      <c r="AC3" s="190">
        <v>44377</v>
      </c>
      <c r="AD3" s="190">
        <v>44469</v>
      </c>
      <c r="AE3" s="190">
        <v>44561</v>
      </c>
      <c r="AF3" s="139" t="s">
        <v>460</v>
      </c>
    </row>
    <row r="4" spans="1:42" s="147" customFormat="1" ht="7.5" customHeight="1">
      <c r="A4" s="198"/>
      <c r="B4" s="196"/>
      <c r="AF4" s="198"/>
    </row>
    <row r="5" spans="1:42" s="198" customFormat="1" ht="16.350000000000001" customHeight="1">
      <c r="A5" s="319" t="s">
        <v>259</v>
      </c>
      <c r="B5" s="319"/>
      <c r="C5" s="319"/>
      <c r="D5" s="319"/>
      <c r="E5" s="319"/>
      <c r="F5" s="319"/>
      <c r="G5" s="319"/>
      <c r="H5" s="319"/>
      <c r="I5" s="319"/>
      <c r="J5" s="319"/>
      <c r="K5" s="319"/>
      <c r="L5" s="319"/>
      <c r="M5" s="319"/>
      <c r="N5" s="319"/>
      <c r="O5" s="319"/>
      <c r="P5" s="319"/>
      <c r="Q5" s="319"/>
      <c r="R5" s="319"/>
      <c r="S5" s="319"/>
      <c r="T5" s="319"/>
      <c r="U5" s="319"/>
      <c r="V5" s="319" t="s">
        <v>259</v>
      </c>
      <c r="W5" s="319"/>
      <c r="X5" s="319"/>
      <c r="Y5" s="319"/>
      <c r="Z5" s="319"/>
      <c r="AA5" s="319"/>
      <c r="AB5" s="319"/>
      <c r="AC5" s="319"/>
      <c r="AD5" s="319"/>
      <c r="AE5" s="319"/>
      <c r="AF5" s="319"/>
      <c r="AG5" s="186"/>
      <c r="AH5" s="186"/>
      <c r="AI5" s="186"/>
      <c r="AJ5" s="186"/>
      <c r="AK5" s="186"/>
      <c r="AL5" s="186"/>
      <c r="AM5" s="186"/>
      <c r="AN5" s="186"/>
      <c r="AO5" s="186"/>
      <c r="AP5" s="186"/>
    </row>
    <row r="6" spans="1:42" ht="11.1" customHeight="1">
      <c r="A6" s="154">
        <v>16051</v>
      </c>
      <c r="B6" s="232" t="s">
        <v>397</v>
      </c>
      <c r="C6" s="202">
        <v>106250</v>
      </c>
      <c r="D6" s="202">
        <v>105199</v>
      </c>
      <c r="E6" s="202">
        <v>103463</v>
      </c>
      <c r="F6" s="202">
        <v>101455</v>
      </c>
      <c r="G6" s="202">
        <v>97845</v>
      </c>
      <c r="H6" s="202">
        <v>96594</v>
      </c>
      <c r="I6" s="202">
        <v>92455</v>
      </c>
      <c r="J6" s="202">
        <v>94789</v>
      </c>
      <c r="K6" s="202">
        <v>96614</v>
      </c>
      <c r="L6" s="202">
        <v>98176</v>
      </c>
      <c r="M6" s="202">
        <v>96157</v>
      </c>
      <c r="N6" s="202">
        <v>98944</v>
      </c>
      <c r="O6" s="202">
        <v>100884</v>
      </c>
      <c r="P6" s="202">
        <v>100131</v>
      </c>
      <c r="Q6" s="202">
        <v>101474</v>
      </c>
      <c r="R6" s="202">
        <v>102526</v>
      </c>
      <c r="S6" s="202">
        <v>104430</v>
      </c>
      <c r="T6" s="202">
        <v>106744</v>
      </c>
      <c r="U6" s="202">
        <v>109414</v>
      </c>
      <c r="V6" s="202">
        <v>108073</v>
      </c>
      <c r="W6" s="202">
        <v>108960</v>
      </c>
      <c r="X6" s="202">
        <v>110751</v>
      </c>
      <c r="Y6" s="202">
        <v>109632</v>
      </c>
      <c r="Z6" s="202">
        <v>111428</v>
      </c>
      <c r="AA6" s="202">
        <v>111418</v>
      </c>
      <c r="AB6" s="202">
        <v>111067</v>
      </c>
      <c r="AC6" s="202">
        <v>111750</v>
      </c>
      <c r="AD6" s="202">
        <v>113491</v>
      </c>
      <c r="AE6" s="202">
        <v>113089</v>
      </c>
      <c r="AF6" s="158">
        <v>16051</v>
      </c>
    </row>
    <row r="7" spans="1:42" ht="11.1" customHeight="1">
      <c r="A7" s="154">
        <v>16052</v>
      </c>
      <c r="B7" s="232" t="s">
        <v>398</v>
      </c>
      <c r="C7" s="202">
        <v>45052</v>
      </c>
      <c r="D7" s="202">
        <v>43865</v>
      </c>
      <c r="E7" s="202">
        <v>41108</v>
      </c>
      <c r="F7" s="202">
        <v>40088</v>
      </c>
      <c r="G7" s="202">
        <v>38073</v>
      </c>
      <c r="H7" s="202">
        <v>37420</v>
      </c>
      <c r="I7" s="202">
        <v>36112</v>
      </c>
      <c r="J7" s="202">
        <v>36994</v>
      </c>
      <c r="K7" s="202">
        <v>37825</v>
      </c>
      <c r="L7" s="202">
        <v>37466</v>
      </c>
      <c r="M7" s="202">
        <v>35991</v>
      </c>
      <c r="N7" s="202">
        <v>36748</v>
      </c>
      <c r="O7" s="202">
        <v>36657</v>
      </c>
      <c r="P7" s="202">
        <v>36446</v>
      </c>
      <c r="Q7" s="202">
        <v>36063</v>
      </c>
      <c r="R7" s="202">
        <v>36367</v>
      </c>
      <c r="S7" s="202">
        <v>35961</v>
      </c>
      <c r="T7" s="202">
        <v>35915</v>
      </c>
      <c r="U7" s="202">
        <v>36401</v>
      </c>
      <c r="V7" s="202">
        <v>36640</v>
      </c>
      <c r="W7" s="202">
        <v>36721</v>
      </c>
      <c r="X7" s="202">
        <v>36794</v>
      </c>
      <c r="Y7" s="202">
        <v>36324</v>
      </c>
      <c r="Z7" s="202">
        <v>36976</v>
      </c>
      <c r="AA7" s="202">
        <v>37074</v>
      </c>
      <c r="AB7" s="202">
        <v>37044</v>
      </c>
      <c r="AC7" s="202">
        <v>37187</v>
      </c>
      <c r="AD7" s="202">
        <v>38151</v>
      </c>
      <c r="AE7" s="202">
        <v>38728</v>
      </c>
      <c r="AF7" s="158">
        <v>16052</v>
      </c>
    </row>
    <row r="8" spans="1:42" ht="11.1" customHeight="1">
      <c r="A8" s="154">
        <v>16053</v>
      </c>
      <c r="B8" s="232" t="s">
        <v>399</v>
      </c>
      <c r="C8" s="202">
        <v>44592</v>
      </c>
      <c r="D8" s="202">
        <v>45054</v>
      </c>
      <c r="E8" s="202">
        <v>45278</v>
      </c>
      <c r="F8" s="202">
        <v>44233</v>
      </c>
      <c r="G8" s="202">
        <v>42694</v>
      </c>
      <c r="H8" s="202">
        <v>42101</v>
      </c>
      <c r="I8" s="202">
        <v>40694</v>
      </c>
      <c r="J8" s="202">
        <v>42558</v>
      </c>
      <c r="K8" s="202">
        <v>43744</v>
      </c>
      <c r="L8" s="202">
        <v>45842</v>
      </c>
      <c r="M8" s="202">
        <v>46671</v>
      </c>
      <c r="N8" s="202">
        <v>48452</v>
      </c>
      <c r="O8" s="202">
        <v>50604</v>
      </c>
      <c r="P8" s="202">
        <v>51603</v>
      </c>
      <c r="Q8" s="202">
        <v>51582</v>
      </c>
      <c r="R8" s="202">
        <v>52994</v>
      </c>
      <c r="S8" s="202">
        <v>53850</v>
      </c>
      <c r="T8" s="202">
        <v>54409</v>
      </c>
      <c r="U8" s="202">
        <v>55192</v>
      </c>
      <c r="V8" s="202">
        <v>56542</v>
      </c>
      <c r="W8" s="202">
        <v>57455</v>
      </c>
      <c r="X8" s="202">
        <v>58132</v>
      </c>
      <c r="Y8" s="202">
        <v>57380</v>
      </c>
      <c r="Z8" s="202">
        <v>58277</v>
      </c>
      <c r="AA8" s="202">
        <v>58430</v>
      </c>
      <c r="AB8" s="202">
        <v>58213</v>
      </c>
      <c r="AC8" s="202">
        <v>58290</v>
      </c>
      <c r="AD8" s="202">
        <v>59162</v>
      </c>
      <c r="AE8" s="202">
        <v>59482</v>
      </c>
      <c r="AF8" s="158">
        <v>16053</v>
      </c>
    </row>
    <row r="9" spans="1:42" ht="11.1" customHeight="1">
      <c r="A9" s="154">
        <v>16054</v>
      </c>
      <c r="B9" s="232" t="s">
        <v>400</v>
      </c>
      <c r="C9" s="202">
        <v>20737</v>
      </c>
      <c r="D9" s="202">
        <v>20352</v>
      </c>
      <c r="E9" s="202">
        <v>19825</v>
      </c>
      <c r="F9" s="202">
        <v>19270</v>
      </c>
      <c r="G9" s="202">
        <v>17749</v>
      </c>
      <c r="H9" s="202">
        <v>17028</v>
      </c>
      <c r="I9" s="202">
        <v>16826</v>
      </c>
      <c r="J9" s="202">
        <v>16855</v>
      </c>
      <c r="K9" s="202">
        <v>16932</v>
      </c>
      <c r="L9" s="202">
        <v>16765</v>
      </c>
      <c r="M9" s="202">
        <v>15736</v>
      </c>
      <c r="N9" s="202">
        <v>15742</v>
      </c>
      <c r="O9" s="202">
        <v>15988</v>
      </c>
      <c r="P9" s="202">
        <v>15792</v>
      </c>
      <c r="Q9" s="202">
        <v>15586</v>
      </c>
      <c r="R9" s="202">
        <v>15520</v>
      </c>
      <c r="S9" s="202">
        <v>15774</v>
      </c>
      <c r="T9" s="202">
        <v>15675</v>
      </c>
      <c r="U9" s="202">
        <v>15888</v>
      </c>
      <c r="V9" s="202">
        <v>15670</v>
      </c>
      <c r="W9" s="202">
        <v>15947</v>
      </c>
      <c r="X9" s="202">
        <v>15605</v>
      </c>
      <c r="Y9" s="202">
        <v>15463</v>
      </c>
      <c r="Z9" s="202">
        <v>15505</v>
      </c>
      <c r="AA9" s="202">
        <v>15391</v>
      </c>
      <c r="AB9" s="202">
        <v>15313</v>
      </c>
      <c r="AC9" s="202">
        <v>15349</v>
      </c>
      <c r="AD9" s="202">
        <v>15544</v>
      </c>
      <c r="AE9" s="202">
        <v>15311</v>
      </c>
      <c r="AF9" s="158">
        <v>16054</v>
      </c>
    </row>
    <row r="10" spans="1:42" ht="11.1" customHeight="1">
      <c r="A10" s="154">
        <v>16055</v>
      </c>
      <c r="B10" s="232" t="s">
        <v>601</v>
      </c>
      <c r="C10" s="202">
        <v>24534</v>
      </c>
      <c r="D10" s="202">
        <v>24021</v>
      </c>
      <c r="E10" s="202">
        <v>23195</v>
      </c>
      <c r="F10" s="202">
        <v>22538</v>
      </c>
      <c r="G10" s="202">
        <v>21394</v>
      </c>
      <c r="H10" s="202">
        <v>21179</v>
      </c>
      <c r="I10" s="202">
        <v>20739</v>
      </c>
      <c r="J10" s="202">
        <v>21112</v>
      </c>
      <c r="K10" s="202">
        <v>21242</v>
      </c>
      <c r="L10" s="202">
        <v>22025</v>
      </c>
      <c r="M10" s="202">
        <v>22440</v>
      </c>
      <c r="N10" s="202">
        <v>22763</v>
      </c>
      <c r="O10" s="202">
        <v>23190</v>
      </c>
      <c r="P10" s="202">
        <v>23370</v>
      </c>
      <c r="Q10" s="202">
        <v>23321</v>
      </c>
      <c r="R10" s="202">
        <v>23517</v>
      </c>
      <c r="S10" s="202">
        <v>23643</v>
      </c>
      <c r="T10" s="202">
        <v>23750</v>
      </c>
      <c r="U10" s="202">
        <v>24019</v>
      </c>
      <c r="V10" s="202">
        <v>24223</v>
      </c>
      <c r="W10" s="202">
        <v>24383</v>
      </c>
      <c r="X10" s="202">
        <v>24438</v>
      </c>
      <c r="Y10" s="202">
        <v>24198</v>
      </c>
      <c r="Z10" s="202">
        <v>24740</v>
      </c>
      <c r="AA10" s="202">
        <v>24753</v>
      </c>
      <c r="AB10" s="202">
        <v>24617</v>
      </c>
      <c r="AC10" s="202">
        <v>24741</v>
      </c>
      <c r="AD10" s="202">
        <v>25156</v>
      </c>
      <c r="AE10" s="202">
        <v>25075</v>
      </c>
      <c r="AF10" s="158">
        <v>16055</v>
      </c>
    </row>
    <row r="11" spans="1:42" ht="11.1" customHeight="1">
      <c r="A11" s="154">
        <v>16056</v>
      </c>
      <c r="B11" s="232" t="s">
        <v>602</v>
      </c>
      <c r="C11" s="202">
        <v>23681</v>
      </c>
      <c r="D11" s="202">
        <v>23508</v>
      </c>
      <c r="E11" s="202">
        <v>22111</v>
      </c>
      <c r="F11" s="202">
        <v>22033</v>
      </c>
      <c r="G11" s="202">
        <v>21522</v>
      </c>
      <c r="H11" s="202">
        <v>21894</v>
      </c>
      <c r="I11" s="202">
        <v>21241</v>
      </c>
      <c r="J11" s="202">
        <v>21528</v>
      </c>
      <c r="K11" s="202">
        <v>22258</v>
      </c>
      <c r="L11" s="202">
        <v>22612</v>
      </c>
      <c r="M11" s="202">
        <v>21259</v>
      </c>
      <c r="N11" s="202">
        <v>22775</v>
      </c>
      <c r="O11" s="202">
        <v>22982</v>
      </c>
      <c r="P11" s="202">
        <v>23469</v>
      </c>
      <c r="Q11" s="202">
        <v>22236</v>
      </c>
      <c r="R11" s="202">
        <v>23123</v>
      </c>
      <c r="S11" s="202">
        <v>23938</v>
      </c>
      <c r="T11" s="202">
        <v>23741</v>
      </c>
      <c r="U11" s="202">
        <v>23805</v>
      </c>
      <c r="V11" s="202">
        <v>23561</v>
      </c>
      <c r="W11" s="202">
        <v>22812</v>
      </c>
      <c r="X11" s="202">
        <v>22212</v>
      </c>
      <c r="Y11" s="202">
        <v>21829</v>
      </c>
      <c r="Z11" s="202">
        <v>22194</v>
      </c>
      <c r="AA11" s="202">
        <v>22140</v>
      </c>
      <c r="AB11" s="202">
        <v>21868</v>
      </c>
      <c r="AC11" s="202">
        <v>21877</v>
      </c>
      <c r="AD11" s="202" t="s">
        <v>310</v>
      </c>
      <c r="AE11" s="202" t="s">
        <v>310</v>
      </c>
      <c r="AF11" s="158">
        <v>16056</v>
      </c>
    </row>
    <row r="12" spans="1:42" ht="18" customHeight="1">
      <c r="A12" s="154">
        <v>16061</v>
      </c>
      <c r="B12" s="232" t="s">
        <v>403</v>
      </c>
      <c r="C12" s="202">
        <v>33922</v>
      </c>
      <c r="D12" s="202">
        <v>33706</v>
      </c>
      <c r="E12" s="202">
        <v>32451</v>
      </c>
      <c r="F12" s="202">
        <v>31646</v>
      </c>
      <c r="G12" s="202">
        <v>30573</v>
      </c>
      <c r="H12" s="202">
        <v>30552</v>
      </c>
      <c r="I12" s="202">
        <v>30060</v>
      </c>
      <c r="J12" s="202">
        <v>30470</v>
      </c>
      <c r="K12" s="202">
        <v>31175</v>
      </c>
      <c r="L12" s="202">
        <v>31716</v>
      </c>
      <c r="M12" s="202">
        <v>31390</v>
      </c>
      <c r="N12" s="202">
        <v>32384</v>
      </c>
      <c r="O12" s="202">
        <v>33367</v>
      </c>
      <c r="P12" s="202">
        <v>34301</v>
      </c>
      <c r="Q12" s="202">
        <v>34882</v>
      </c>
      <c r="R12" s="202">
        <v>35317</v>
      </c>
      <c r="S12" s="202">
        <v>35351</v>
      </c>
      <c r="T12" s="202">
        <v>35713</v>
      </c>
      <c r="U12" s="202">
        <v>36097</v>
      </c>
      <c r="V12" s="202">
        <v>36186</v>
      </c>
      <c r="W12" s="202">
        <v>36181</v>
      </c>
      <c r="X12" s="202">
        <v>35576</v>
      </c>
      <c r="Y12" s="202">
        <v>35141</v>
      </c>
      <c r="Z12" s="202">
        <v>35327</v>
      </c>
      <c r="AA12" s="202">
        <v>35013</v>
      </c>
      <c r="AB12" s="202">
        <v>34934</v>
      </c>
      <c r="AC12" s="202">
        <v>35070</v>
      </c>
      <c r="AD12" s="202">
        <v>35656</v>
      </c>
      <c r="AE12" s="202">
        <v>35355</v>
      </c>
      <c r="AF12" s="158">
        <v>16061</v>
      </c>
    </row>
    <row r="13" spans="1:42" ht="11.1" customHeight="1">
      <c r="A13" s="154">
        <v>16062</v>
      </c>
      <c r="B13" s="232" t="s">
        <v>404</v>
      </c>
      <c r="C13" s="202">
        <v>33660</v>
      </c>
      <c r="D13" s="202">
        <v>32603</v>
      </c>
      <c r="E13" s="202">
        <v>30387</v>
      </c>
      <c r="F13" s="202">
        <v>29339</v>
      </c>
      <c r="G13" s="202">
        <v>27734</v>
      </c>
      <c r="H13" s="202">
        <v>27217</v>
      </c>
      <c r="I13" s="202">
        <v>26991</v>
      </c>
      <c r="J13" s="202">
        <v>27282</v>
      </c>
      <c r="K13" s="202">
        <v>27653</v>
      </c>
      <c r="L13" s="202">
        <v>27745</v>
      </c>
      <c r="M13" s="202">
        <v>26964</v>
      </c>
      <c r="N13" s="202">
        <v>27480</v>
      </c>
      <c r="O13" s="202">
        <v>27991</v>
      </c>
      <c r="P13" s="202">
        <v>28809</v>
      </c>
      <c r="Q13" s="202">
        <v>28903</v>
      </c>
      <c r="R13" s="202">
        <v>29479</v>
      </c>
      <c r="S13" s="202">
        <v>29805</v>
      </c>
      <c r="T13" s="202">
        <v>30248</v>
      </c>
      <c r="U13" s="202">
        <v>30442</v>
      </c>
      <c r="V13" s="202">
        <v>30257</v>
      </c>
      <c r="W13" s="202">
        <v>29872</v>
      </c>
      <c r="X13" s="202">
        <v>29720</v>
      </c>
      <c r="Y13" s="202">
        <v>29398</v>
      </c>
      <c r="Z13" s="202">
        <v>29882</v>
      </c>
      <c r="AA13" s="202">
        <v>29727</v>
      </c>
      <c r="AB13" s="202">
        <v>29624</v>
      </c>
      <c r="AC13" s="202">
        <v>29670</v>
      </c>
      <c r="AD13" s="202">
        <v>29978</v>
      </c>
      <c r="AE13" s="202">
        <v>29735</v>
      </c>
      <c r="AF13" s="158">
        <v>16062</v>
      </c>
    </row>
    <row r="14" spans="1:42" ht="11.1" customHeight="1">
      <c r="A14" s="154">
        <v>16063</v>
      </c>
      <c r="B14" s="232" t="s">
        <v>454</v>
      </c>
      <c r="C14" s="202">
        <v>40931</v>
      </c>
      <c r="D14" s="202">
        <v>41005</v>
      </c>
      <c r="E14" s="202">
        <v>41364</v>
      </c>
      <c r="F14" s="202">
        <v>39877</v>
      </c>
      <c r="G14" s="202">
        <v>38838</v>
      </c>
      <c r="H14" s="202">
        <v>38032</v>
      </c>
      <c r="I14" s="202">
        <v>38062</v>
      </c>
      <c r="J14" s="202">
        <v>38151</v>
      </c>
      <c r="K14" s="202">
        <v>38566</v>
      </c>
      <c r="L14" s="202">
        <v>38952</v>
      </c>
      <c r="M14" s="202">
        <v>38332</v>
      </c>
      <c r="N14" s="202">
        <v>38072</v>
      </c>
      <c r="O14" s="202">
        <v>39046</v>
      </c>
      <c r="P14" s="202">
        <v>40568</v>
      </c>
      <c r="Q14" s="202">
        <v>40434</v>
      </c>
      <c r="R14" s="202">
        <v>40346</v>
      </c>
      <c r="S14" s="202">
        <v>40770</v>
      </c>
      <c r="T14" s="202">
        <v>41373</v>
      </c>
      <c r="U14" s="202">
        <v>41294</v>
      </c>
      <c r="V14" s="202">
        <v>41656</v>
      </c>
      <c r="W14" s="202">
        <v>41218</v>
      </c>
      <c r="X14" s="202">
        <v>41214</v>
      </c>
      <c r="Y14" s="202">
        <v>40679</v>
      </c>
      <c r="Z14" s="202">
        <v>40978</v>
      </c>
      <c r="AA14" s="202">
        <v>40241</v>
      </c>
      <c r="AB14" s="202">
        <v>40008</v>
      </c>
      <c r="AC14" s="202">
        <v>39971</v>
      </c>
      <c r="AD14" s="202">
        <v>62173</v>
      </c>
      <c r="AE14" s="202">
        <v>61725</v>
      </c>
      <c r="AF14" s="158">
        <v>16063</v>
      </c>
    </row>
    <row r="15" spans="1:42" ht="11.1" customHeight="1">
      <c r="A15" s="154">
        <v>16064</v>
      </c>
      <c r="B15" s="232" t="s">
        <v>396</v>
      </c>
      <c r="C15" s="202">
        <v>38583</v>
      </c>
      <c r="D15" s="202">
        <v>36890</v>
      </c>
      <c r="E15" s="202">
        <v>35289</v>
      </c>
      <c r="F15" s="202">
        <v>33785</v>
      </c>
      <c r="G15" s="202">
        <v>32484</v>
      </c>
      <c r="H15" s="202">
        <v>31650</v>
      </c>
      <c r="I15" s="202">
        <v>30782</v>
      </c>
      <c r="J15" s="202">
        <v>30784</v>
      </c>
      <c r="K15" s="202">
        <v>31062</v>
      </c>
      <c r="L15" s="202">
        <v>31849</v>
      </c>
      <c r="M15" s="202">
        <v>31537</v>
      </c>
      <c r="N15" s="202">
        <v>31873</v>
      </c>
      <c r="O15" s="202">
        <v>32600</v>
      </c>
      <c r="P15" s="202">
        <v>33141</v>
      </c>
      <c r="Q15" s="202">
        <v>33860</v>
      </c>
      <c r="R15" s="202">
        <v>34650</v>
      </c>
      <c r="S15" s="202">
        <v>34780</v>
      </c>
      <c r="T15" s="202">
        <v>35237</v>
      </c>
      <c r="U15" s="202">
        <v>35619</v>
      </c>
      <c r="V15" s="202">
        <v>36222</v>
      </c>
      <c r="W15" s="202">
        <v>35878</v>
      </c>
      <c r="X15" s="202">
        <v>35330</v>
      </c>
      <c r="Y15" s="202">
        <v>34945</v>
      </c>
      <c r="Z15" s="202">
        <v>35787</v>
      </c>
      <c r="AA15" s="202">
        <v>35422</v>
      </c>
      <c r="AB15" s="202">
        <v>35098</v>
      </c>
      <c r="AC15" s="202">
        <v>35326</v>
      </c>
      <c r="AD15" s="202">
        <v>36020</v>
      </c>
      <c r="AE15" s="202">
        <v>35598</v>
      </c>
      <c r="AF15" s="158">
        <v>16064</v>
      </c>
    </row>
    <row r="16" spans="1:42" ht="11.1" customHeight="1">
      <c r="A16" s="154">
        <v>16065</v>
      </c>
      <c r="B16" s="232" t="s">
        <v>406</v>
      </c>
      <c r="C16" s="202">
        <v>27737</v>
      </c>
      <c r="D16" s="202">
        <v>25756</v>
      </c>
      <c r="E16" s="202">
        <v>23969</v>
      </c>
      <c r="F16" s="202">
        <v>22706</v>
      </c>
      <c r="G16" s="202">
        <v>21682</v>
      </c>
      <c r="H16" s="202">
        <v>20946</v>
      </c>
      <c r="I16" s="202">
        <v>19977</v>
      </c>
      <c r="J16" s="202">
        <v>19859</v>
      </c>
      <c r="K16" s="202">
        <v>20195</v>
      </c>
      <c r="L16" s="202">
        <v>20125</v>
      </c>
      <c r="M16" s="202">
        <v>19718</v>
      </c>
      <c r="N16" s="202">
        <v>19637</v>
      </c>
      <c r="O16" s="202">
        <v>19908</v>
      </c>
      <c r="P16" s="202">
        <v>20271</v>
      </c>
      <c r="Q16" s="202">
        <v>20309</v>
      </c>
      <c r="R16" s="202">
        <v>20436</v>
      </c>
      <c r="S16" s="202">
        <v>20684</v>
      </c>
      <c r="T16" s="202">
        <v>20589</v>
      </c>
      <c r="U16" s="202">
        <v>20525</v>
      </c>
      <c r="V16" s="202">
        <v>20389</v>
      </c>
      <c r="W16" s="202">
        <v>20076</v>
      </c>
      <c r="X16" s="202">
        <v>19402</v>
      </c>
      <c r="Y16" s="202">
        <v>19291</v>
      </c>
      <c r="Z16" s="202">
        <v>19411</v>
      </c>
      <c r="AA16" s="202">
        <v>19076</v>
      </c>
      <c r="AB16" s="202">
        <v>18884</v>
      </c>
      <c r="AC16" s="202">
        <v>19076</v>
      </c>
      <c r="AD16" s="202">
        <v>19376</v>
      </c>
      <c r="AE16" s="202">
        <v>19151</v>
      </c>
      <c r="AF16" s="158">
        <v>16065</v>
      </c>
    </row>
    <row r="17" spans="1:42" ht="11.1" customHeight="1">
      <c r="A17" s="154">
        <v>16066</v>
      </c>
      <c r="B17" s="232" t="s">
        <v>407</v>
      </c>
      <c r="C17" s="202">
        <v>49476</v>
      </c>
      <c r="D17" s="202">
        <v>48067</v>
      </c>
      <c r="E17" s="202">
        <v>46704</v>
      </c>
      <c r="F17" s="202">
        <v>45126</v>
      </c>
      <c r="G17" s="202">
        <v>43332</v>
      </c>
      <c r="H17" s="202">
        <v>42047</v>
      </c>
      <c r="I17" s="202">
        <v>41381</v>
      </c>
      <c r="J17" s="202">
        <v>41475</v>
      </c>
      <c r="K17" s="202">
        <v>41990</v>
      </c>
      <c r="L17" s="202">
        <v>42660</v>
      </c>
      <c r="M17" s="202">
        <v>40740</v>
      </c>
      <c r="N17" s="202">
        <v>41340</v>
      </c>
      <c r="O17" s="202">
        <v>42424</v>
      </c>
      <c r="P17" s="202">
        <v>42595</v>
      </c>
      <c r="Q17" s="202">
        <v>42334</v>
      </c>
      <c r="R17" s="202">
        <v>42826</v>
      </c>
      <c r="S17" s="202">
        <v>43016</v>
      </c>
      <c r="T17" s="202">
        <v>42845</v>
      </c>
      <c r="U17" s="202">
        <v>43288</v>
      </c>
      <c r="V17" s="202">
        <v>43636</v>
      </c>
      <c r="W17" s="202">
        <v>44278</v>
      </c>
      <c r="X17" s="202">
        <v>43142</v>
      </c>
      <c r="Y17" s="202">
        <v>43293</v>
      </c>
      <c r="Z17" s="202">
        <v>44035</v>
      </c>
      <c r="AA17" s="202">
        <v>43497</v>
      </c>
      <c r="AB17" s="202">
        <v>43346</v>
      </c>
      <c r="AC17" s="202">
        <v>43512</v>
      </c>
      <c r="AD17" s="202">
        <v>44097</v>
      </c>
      <c r="AE17" s="202">
        <v>43405</v>
      </c>
      <c r="AF17" s="158">
        <v>16066</v>
      </c>
    </row>
    <row r="18" spans="1:42" ht="18" customHeight="1">
      <c r="A18" s="154">
        <v>16067</v>
      </c>
      <c r="B18" s="232" t="s">
        <v>455</v>
      </c>
      <c r="C18" s="202">
        <v>50000</v>
      </c>
      <c r="D18" s="202">
        <v>49616</v>
      </c>
      <c r="E18" s="202">
        <v>48132</v>
      </c>
      <c r="F18" s="202">
        <v>47149</v>
      </c>
      <c r="G18" s="202">
        <v>45814</v>
      </c>
      <c r="H18" s="202">
        <v>45575</v>
      </c>
      <c r="I18" s="202">
        <v>44690</v>
      </c>
      <c r="J18" s="202">
        <v>44758</v>
      </c>
      <c r="K18" s="202">
        <v>45892</v>
      </c>
      <c r="L18" s="202">
        <v>46809</v>
      </c>
      <c r="M18" s="202">
        <v>44662</v>
      </c>
      <c r="N18" s="202">
        <v>45370</v>
      </c>
      <c r="O18" s="202">
        <v>46136</v>
      </c>
      <c r="P18" s="202">
        <v>46699</v>
      </c>
      <c r="Q18" s="202">
        <v>47232</v>
      </c>
      <c r="R18" s="202">
        <v>47774</v>
      </c>
      <c r="S18" s="202">
        <v>48107</v>
      </c>
      <c r="T18" s="202">
        <v>48279</v>
      </c>
      <c r="U18" s="202">
        <v>48966</v>
      </c>
      <c r="V18" s="202">
        <v>50900</v>
      </c>
      <c r="W18" s="202">
        <v>50521</v>
      </c>
      <c r="X18" s="202">
        <v>50204</v>
      </c>
      <c r="Y18" s="202">
        <v>49556</v>
      </c>
      <c r="Z18" s="202">
        <v>50078</v>
      </c>
      <c r="AA18" s="202">
        <v>50065</v>
      </c>
      <c r="AB18" s="202">
        <v>50050</v>
      </c>
      <c r="AC18" s="202">
        <v>50023</v>
      </c>
      <c r="AD18" s="202">
        <v>50777</v>
      </c>
      <c r="AE18" s="202">
        <v>50533</v>
      </c>
      <c r="AF18" s="158">
        <v>16067</v>
      </c>
    </row>
    <row r="19" spans="1:42" ht="11.1" customHeight="1">
      <c r="A19" s="154">
        <v>16068</v>
      </c>
      <c r="B19" s="232" t="s">
        <v>409</v>
      </c>
      <c r="C19" s="202">
        <v>22298</v>
      </c>
      <c r="D19" s="202">
        <v>22095</v>
      </c>
      <c r="E19" s="202">
        <v>21281</v>
      </c>
      <c r="F19" s="202">
        <v>20597</v>
      </c>
      <c r="G19" s="202">
        <v>19835</v>
      </c>
      <c r="H19" s="202">
        <v>20212</v>
      </c>
      <c r="I19" s="202">
        <v>19445</v>
      </c>
      <c r="J19" s="202">
        <v>19345</v>
      </c>
      <c r="K19" s="202">
        <v>19723</v>
      </c>
      <c r="L19" s="202">
        <v>20307</v>
      </c>
      <c r="M19" s="202">
        <v>20183</v>
      </c>
      <c r="N19" s="202">
        <v>21071</v>
      </c>
      <c r="O19" s="202">
        <v>21296</v>
      </c>
      <c r="P19" s="202">
        <v>21900</v>
      </c>
      <c r="Q19" s="202">
        <v>22461</v>
      </c>
      <c r="R19" s="202">
        <v>22879</v>
      </c>
      <c r="S19" s="202">
        <v>22973</v>
      </c>
      <c r="T19" s="202">
        <v>23842</v>
      </c>
      <c r="U19" s="202">
        <v>23801</v>
      </c>
      <c r="V19" s="202">
        <v>24316</v>
      </c>
      <c r="W19" s="202">
        <v>23933</v>
      </c>
      <c r="X19" s="202">
        <v>23362</v>
      </c>
      <c r="Y19" s="202">
        <v>23335</v>
      </c>
      <c r="Z19" s="202">
        <v>23573</v>
      </c>
      <c r="AA19" s="202">
        <v>23313</v>
      </c>
      <c r="AB19" s="202">
        <v>23155</v>
      </c>
      <c r="AC19" s="202">
        <v>23248</v>
      </c>
      <c r="AD19" s="202">
        <v>23419</v>
      </c>
      <c r="AE19" s="202">
        <v>23108</v>
      </c>
      <c r="AF19" s="158">
        <v>16068</v>
      </c>
    </row>
    <row r="20" spans="1:42" ht="11.1" customHeight="1">
      <c r="A20" s="154">
        <v>16069</v>
      </c>
      <c r="B20" s="232" t="s">
        <v>410</v>
      </c>
      <c r="C20" s="202">
        <v>21437</v>
      </c>
      <c r="D20" s="202">
        <v>20871</v>
      </c>
      <c r="E20" s="202">
        <v>20602</v>
      </c>
      <c r="F20" s="202">
        <v>19823</v>
      </c>
      <c r="G20" s="202">
        <v>18796</v>
      </c>
      <c r="H20" s="202">
        <v>18365</v>
      </c>
      <c r="I20" s="202">
        <v>18225</v>
      </c>
      <c r="J20" s="202">
        <v>18599</v>
      </c>
      <c r="K20" s="202">
        <v>19260</v>
      </c>
      <c r="L20" s="202">
        <v>19496</v>
      </c>
      <c r="M20" s="202">
        <v>19127</v>
      </c>
      <c r="N20" s="202">
        <v>19310</v>
      </c>
      <c r="O20" s="202">
        <v>19719</v>
      </c>
      <c r="P20" s="202">
        <v>19942</v>
      </c>
      <c r="Q20" s="202">
        <v>19691</v>
      </c>
      <c r="R20" s="202">
        <v>19902</v>
      </c>
      <c r="S20" s="202">
        <v>19866</v>
      </c>
      <c r="T20" s="202">
        <v>20158</v>
      </c>
      <c r="U20" s="202">
        <v>20042</v>
      </c>
      <c r="V20" s="202">
        <v>20018</v>
      </c>
      <c r="W20" s="202">
        <v>19457</v>
      </c>
      <c r="X20" s="202">
        <v>19255</v>
      </c>
      <c r="Y20" s="202">
        <v>19008</v>
      </c>
      <c r="Z20" s="202">
        <v>19364</v>
      </c>
      <c r="AA20" s="202">
        <v>19115</v>
      </c>
      <c r="AB20" s="202">
        <v>18863</v>
      </c>
      <c r="AC20" s="202">
        <v>18881</v>
      </c>
      <c r="AD20" s="202">
        <v>18930</v>
      </c>
      <c r="AE20" s="202">
        <v>18762</v>
      </c>
      <c r="AF20" s="158">
        <v>16069</v>
      </c>
    </row>
    <row r="21" spans="1:42" ht="11.1" customHeight="1">
      <c r="A21" s="154">
        <v>16070</v>
      </c>
      <c r="B21" s="232" t="s">
        <v>411</v>
      </c>
      <c r="C21" s="202">
        <v>36056</v>
      </c>
      <c r="D21" s="202">
        <v>35326</v>
      </c>
      <c r="E21" s="202">
        <v>34229</v>
      </c>
      <c r="F21" s="202">
        <v>32926</v>
      </c>
      <c r="G21" s="202">
        <v>31287</v>
      </c>
      <c r="H21" s="202">
        <v>31361</v>
      </c>
      <c r="I21" s="202">
        <v>30409</v>
      </c>
      <c r="J21" s="202">
        <v>31557</v>
      </c>
      <c r="K21" s="202">
        <v>32850</v>
      </c>
      <c r="L21" s="202">
        <v>34291</v>
      </c>
      <c r="M21" s="202">
        <v>34675</v>
      </c>
      <c r="N21" s="202">
        <v>35816</v>
      </c>
      <c r="O21" s="202">
        <v>36468</v>
      </c>
      <c r="P21" s="202">
        <v>38540</v>
      </c>
      <c r="Q21" s="202">
        <v>38077</v>
      </c>
      <c r="R21" s="202">
        <v>37760</v>
      </c>
      <c r="S21" s="202">
        <v>37503</v>
      </c>
      <c r="T21" s="202">
        <v>37845</v>
      </c>
      <c r="U21" s="202">
        <v>38548</v>
      </c>
      <c r="V21" s="202">
        <v>38887</v>
      </c>
      <c r="W21" s="202">
        <v>38521</v>
      </c>
      <c r="X21" s="202">
        <v>38010</v>
      </c>
      <c r="Y21" s="202">
        <v>37779</v>
      </c>
      <c r="Z21" s="202">
        <v>38430</v>
      </c>
      <c r="AA21" s="202">
        <v>38440</v>
      </c>
      <c r="AB21" s="202">
        <v>38489</v>
      </c>
      <c r="AC21" s="202">
        <v>38698</v>
      </c>
      <c r="AD21" s="202">
        <v>39372</v>
      </c>
      <c r="AE21" s="202">
        <v>39404</v>
      </c>
      <c r="AF21" s="158">
        <v>16070</v>
      </c>
    </row>
    <row r="22" spans="1:42" ht="11.1" customHeight="1">
      <c r="A22" s="154">
        <v>16071</v>
      </c>
      <c r="B22" s="232" t="s">
        <v>456</v>
      </c>
      <c r="C22" s="202">
        <v>27069</v>
      </c>
      <c r="D22" s="202">
        <v>25963</v>
      </c>
      <c r="E22" s="202">
        <v>25506</v>
      </c>
      <c r="F22" s="202">
        <v>24543</v>
      </c>
      <c r="G22" s="202">
        <v>23317</v>
      </c>
      <c r="H22" s="202">
        <v>22766</v>
      </c>
      <c r="I22" s="202">
        <v>21930</v>
      </c>
      <c r="J22" s="202">
        <v>22494</v>
      </c>
      <c r="K22" s="202">
        <v>22899</v>
      </c>
      <c r="L22" s="202">
        <v>23044</v>
      </c>
      <c r="M22" s="202">
        <v>23310</v>
      </c>
      <c r="N22" s="202">
        <v>23559</v>
      </c>
      <c r="O22" s="202">
        <v>23932</v>
      </c>
      <c r="P22" s="202">
        <v>24164</v>
      </c>
      <c r="Q22" s="202">
        <v>24433</v>
      </c>
      <c r="R22" s="202">
        <v>24581</v>
      </c>
      <c r="S22" s="202">
        <v>24927</v>
      </c>
      <c r="T22" s="202">
        <v>25194</v>
      </c>
      <c r="U22" s="202">
        <v>25719</v>
      </c>
      <c r="V22" s="202">
        <v>25878</v>
      </c>
      <c r="W22" s="202">
        <v>26037</v>
      </c>
      <c r="X22" s="202">
        <v>26180</v>
      </c>
      <c r="Y22" s="202">
        <v>25842</v>
      </c>
      <c r="Z22" s="202">
        <v>25837</v>
      </c>
      <c r="AA22" s="202">
        <v>25886</v>
      </c>
      <c r="AB22" s="202">
        <v>25688</v>
      </c>
      <c r="AC22" s="202">
        <v>25831</v>
      </c>
      <c r="AD22" s="202">
        <v>26315</v>
      </c>
      <c r="AE22" s="202">
        <v>26104</v>
      </c>
      <c r="AF22" s="158">
        <v>16071</v>
      </c>
    </row>
    <row r="23" spans="1:42" ht="11.1" customHeight="1">
      <c r="A23" s="154">
        <v>16072</v>
      </c>
      <c r="B23" s="232" t="s">
        <v>413</v>
      </c>
      <c r="C23" s="202">
        <v>20710</v>
      </c>
      <c r="D23" s="202">
        <v>20567</v>
      </c>
      <c r="E23" s="202">
        <v>19990</v>
      </c>
      <c r="F23" s="202">
        <v>19761</v>
      </c>
      <c r="G23" s="202">
        <v>19031</v>
      </c>
      <c r="H23" s="202">
        <v>18868</v>
      </c>
      <c r="I23" s="202">
        <v>18475</v>
      </c>
      <c r="J23" s="202">
        <v>18430</v>
      </c>
      <c r="K23" s="202">
        <v>19491</v>
      </c>
      <c r="L23" s="202">
        <v>19788</v>
      </c>
      <c r="M23" s="202">
        <v>19194</v>
      </c>
      <c r="N23" s="202">
        <v>20284</v>
      </c>
      <c r="O23" s="202">
        <v>20943</v>
      </c>
      <c r="P23" s="202">
        <v>21082</v>
      </c>
      <c r="Q23" s="202">
        <v>21016</v>
      </c>
      <c r="R23" s="202">
        <v>21287</v>
      </c>
      <c r="S23" s="202">
        <v>20842</v>
      </c>
      <c r="T23" s="202">
        <v>21179</v>
      </c>
      <c r="U23" s="202">
        <v>21274</v>
      </c>
      <c r="V23" s="202">
        <v>21629</v>
      </c>
      <c r="W23" s="202">
        <v>21720</v>
      </c>
      <c r="X23" s="202">
        <v>20840</v>
      </c>
      <c r="Y23" s="202">
        <v>20414</v>
      </c>
      <c r="Z23" s="202">
        <v>20738</v>
      </c>
      <c r="AA23" s="202">
        <v>20545</v>
      </c>
      <c r="AB23" s="202">
        <v>19920</v>
      </c>
      <c r="AC23" s="202">
        <v>19939</v>
      </c>
      <c r="AD23" s="202">
        <v>20046</v>
      </c>
      <c r="AE23" s="202">
        <v>19830</v>
      </c>
      <c r="AF23" s="158">
        <v>16072</v>
      </c>
    </row>
    <row r="24" spans="1:42" ht="18" customHeight="1">
      <c r="A24" s="154">
        <v>16073</v>
      </c>
      <c r="B24" s="232" t="s">
        <v>414</v>
      </c>
      <c r="C24" s="202">
        <v>41484</v>
      </c>
      <c r="D24" s="202">
        <v>39826</v>
      </c>
      <c r="E24" s="202">
        <v>38006</v>
      </c>
      <c r="F24" s="202">
        <v>37709</v>
      </c>
      <c r="G24" s="202">
        <v>35505</v>
      </c>
      <c r="H24" s="202">
        <v>35210</v>
      </c>
      <c r="I24" s="202">
        <v>33961</v>
      </c>
      <c r="J24" s="202">
        <v>34604</v>
      </c>
      <c r="K24" s="202">
        <v>35041</v>
      </c>
      <c r="L24" s="202">
        <v>35400</v>
      </c>
      <c r="M24" s="202">
        <v>35216</v>
      </c>
      <c r="N24" s="202">
        <v>35520</v>
      </c>
      <c r="O24" s="202">
        <v>36341</v>
      </c>
      <c r="P24" s="202">
        <v>36499</v>
      </c>
      <c r="Q24" s="202">
        <v>36305</v>
      </c>
      <c r="R24" s="202">
        <v>36356</v>
      </c>
      <c r="S24" s="202">
        <v>36183</v>
      </c>
      <c r="T24" s="202">
        <v>36321</v>
      </c>
      <c r="U24" s="202">
        <v>36558</v>
      </c>
      <c r="V24" s="202">
        <v>36362</v>
      </c>
      <c r="W24" s="202">
        <v>35676</v>
      </c>
      <c r="X24" s="202">
        <v>35279</v>
      </c>
      <c r="Y24" s="202">
        <v>34806</v>
      </c>
      <c r="Z24" s="202">
        <v>35256</v>
      </c>
      <c r="AA24" s="202">
        <v>34971</v>
      </c>
      <c r="AB24" s="202">
        <v>34667</v>
      </c>
      <c r="AC24" s="202">
        <v>34611</v>
      </c>
      <c r="AD24" s="202">
        <v>34959</v>
      </c>
      <c r="AE24" s="202">
        <v>34712</v>
      </c>
      <c r="AF24" s="158">
        <v>16073</v>
      </c>
    </row>
    <row r="25" spans="1:42" ht="11.1" customHeight="1">
      <c r="A25" s="154">
        <v>16074</v>
      </c>
      <c r="B25" s="232" t="s">
        <v>415</v>
      </c>
      <c r="C25" s="202">
        <v>28490</v>
      </c>
      <c r="D25" s="202">
        <v>28087</v>
      </c>
      <c r="E25" s="202">
        <v>27194</v>
      </c>
      <c r="F25" s="202">
        <v>27239</v>
      </c>
      <c r="G25" s="202">
        <v>26311</v>
      </c>
      <c r="H25" s="202">
        <v>25735</v>
      </c>
      <c r="I25" s="202">
        <v>25026</v>
      </c>
      <c r="J25" s="202">
        <v>25542</v>
      </c>
      <c r="K25" s="202">
        <v>26215</v>
      </c>
      <c r="L25" s="202">
        <v>26555</v>
      </c>
      <c r="M25" s="202">
        <v>26227</v>
      </c>
      <c r="N25" s="202">
        <v>26768</v>
      </c>
      <c r="O25" s="202">
        <v>26418</v>
      </c>
      <c r="P25" s="202">
        <v>26796</v>
      </c>
      <c r="Q25" s="202">
        <v>26433</v>
      </c>
      <c r="R25" s="202">
        <v>26632</v>
      </c>
      <c r="S25" s="202">
        <v>26273</v>
      </c>
      <c r="T25" s="202">
        <v>26580</v>
      </c>
      <c r="U25" s="202">
        <v>26831</v>
      </c>
      <c r="V25" s="202">
        <v>26665</v>
      </c>
      <c r="W25" s="202">
        <v>26958</v>
      </c>
      <c r="X25" s="202">
        <v>26883</v>
      </c>
      <c r="Y25" s="202">
        <v>26877</v>
      </c>
      <c r="Z25" s="202">
        <v>27274</v>
      </c>
      <c r="AA25" s="202">
        <v>26870</v>
      </c>
      <c r="AB25" s="202">
        <v>26851</v>
      </c>
      <c r="AC25" s="202">
        <v>26877</v>
      </c>
      <c r="AD25" s="202">
        <v>27171</v>
      </c>
      <c r="AE25" s="202">
        <v>26841</v>
      </c>
      <c r="AF25" s="158">
        <v>16074</v>
      </c>
    </row>
    <row r="26" spans="1:42" ht="11.1" customHeight="1">
      <c r="A26" s="154">
        <v>16075</v>
      </c>
      <c r="B26" s="232" t="s">
        <v>416</v>
      </c>
      <c r="C26" s="202">
        <v>34593</v>
      </c>
      <c r="D26" s="202">
        <v>33917</v>
      </c>
      <c r="E26" s="202">
        <v>32141</v>
      </c>
      <c r="F26" s="202">
        <v>30997</v>
      </c>
      <c r="G26" s="202">
        <v>29977</v>
      </c>
      <c r="H26" s="202">
        <v>30229</v>
      </c>
      <c r="I26" s="202">
        <v>29055</v>
      </c>
      <c r="J26" s="202">
        <v>29414</v>
      </c>
      <c r="K26" s="202">
        <v>30033</v>
      </c>
      <c r="L26" s="202">
        <v>30431</v>
      </c>
      <c r="M26" s="202">
        <v>29689</v>
      </c>
      <c r="N26" s="202">
        <v>30373</v>
      </c>
      <c r="O26" s="202">
        <v>30301</v>
      </c>
      <c r="P26" s="202">
        <v>30761</v>
      </c>
      <c r="Q26" s="202">
        <v>30485</v>
      </c>
      <c r="R26" s="202">
        <v>30569</v>
      </c>
      <c r="S26" s="202">
        <v>30352</v>
      </c>
      <c r="T26" s="202">
        <v>30358</v>
      </c>
      <c r="U26" s="202">
        <v>30327</v>
      </c>
      <c r="V26" s="202">
        <v>30150</v>
      </c>
      <c r="W26" s="202">
        <v>30109</v>
      </c>
      <c r="X26" s="202">
        <v>29898</v>
      </c>
      <c r="Y26" s="202">
        <v>29673</v>
      </c>
      <c r="Z26" s="202">
        <v>29885</v>
      </c>
      <c r="AA26" s="202">
        <v>29492</v>
      </c>
      <c r="AB26" s="202">
        <v>29224</v>
      </c>
      <c r="AC26" s="202">
        <v>29201</v>
      </c>
      <c r="AD26" s="202">
        <v>29478</v>
      </c>
      <c r="AE26" s="202">
        <v>29201</v>
      </c>
      <c r="AF26" s="158">
        <v>16075</v>
      </c>
    </row>
    <row r="27" spans="1:42" ht="11.1" customHeight="1">
      <c r="A27" s="154">
        <v>16076</v>
      </c>
      <c r="B27" s="232" t="s">
        <v>417</v>
      </c>
      <c r="C27" s="202">
        <v>38994</v>
      </c>
      <c r="D27" s="202">
        <v>35807</v>
      </c>
      <c r="E27" s="202">
        <v>34088</v>
      </c>
      <c r="F27" s="202">
        <v>32435</v>
      </c>
      <c r="G27" s="202">
        <v>30730</v>
      </c>
      <c r="H27" s="202">
        <v>29765</v>
      </c>
      <c r="I27" s="202">
        <v>28210</v>
      </c>
      <c r="J27" s="202">
        <v>28394</v>
      </c>
      <c r="K27" s="202">
        <v>28527</v>
      </c>
      <c r="L27" s="202">
        <v>28729</v>
      </c>
      <c r="M27" s="202">
        <v>28382</v>
      </c>
      <c r="N27" s="202">
        <v>28450</v>
      </c>
      <c r="O27" s="202">
        <v>28867</v>
      </c>
      <c r="P27" s="202">
        <v>29263</v>
      </c>
      <c r="Q27" s="202">
        <v>29328</v>
      </c>
      <c r="R27" s="202">
        <v>29708</v>
      </c>
      <c r="S27" s="202">
        <v>29891</v>
      </c>
      <c r="T27" s="202">
        <v>29926</v>
      </c>
      <c r="U27" s="202">
        <v>30181</v>
      </c>
      <c r="V27" s="202">
        <v>30321</v>
      </c>
      <c r="W27" s="202">
        <v>30145</v>
      </c>
      <c r="X27" s="202">
        <v>29701</v>
      </c>
      <c r="Y27" s="202">
        <v>29501</v>
      </c>
      <c r="Z27" s="202">
        <v>29755</v>
      </c>
      <c r="AA27" s="202">
        <v>29422</v>
      </c>
      <c r="AB27" s="202">
        <v>29233</v>
      </c>
      <c r="AC27" s="202">
        <v>29271</v>
      </c>
      <c r="AD27" s="202">
        <v>29550</v>
      </c>
      <c r="AE27" s="202">
        <v>29382</v>
      </c>
      <c r="AF27" s="158">
        <v>16076</v>
      </c>
    </row>
    <row r="28" spans="1:42" ht="11.1" customHeight="1">
      <c r="A28" s="154">
        <v>16077</v>
      </c>
      <c r="B28" s="232" t="s">
        <v>457</v>
      </c>
      <c r="C28" s="202">
        <v>33252</v>
      </c>
      <c r="D28" s="202">
        <v>32300</v>
      </c>
      <c r="E28" s="202">
        <v>30049</v>
      </c>
      <c r="F28" s="202">
        <v>28568</v>
      </c>
      <c r="G28" s="202">
        <v>27789</v>
      </c>
      <c r="H28" s="202">
        <v>26932</v>
      </c>
      <c r="I28" s="202">
        <v>26016</v>
      </c>
      <c r="J28" s="202">
        <v>26469</v>
      </c>
      <c r="K28" s="202">
        <v>26564</v>
      </c>
      <c r="L28" s="202">
        <v>27197</v>
      </c>
      <c r="M28" s="202">
        <v>26728</v>
      </c>
      <c r="N28" s="202">
        <v>26829</v>
      </c>
      <c r="O28" s="202">
        <v>27189</v>
      </c>
      <c r="P28" s="202">
        <v>27607</v>
      </c>
      <c r="Q28" s="202">
        <v>27578</v>
      </c>
      <c r="R28" s="202">
        <v>27653</v>
      </c>
      <c r="S28" s="202">
        <v>27179</v>
      </c>
      <c r="T28" s="202">
        <v>27442</v>
      </c>
      <c r="U28" s="202">
        <v>27497</v>
      </c>
      <c r="V28" s="202">
        <v>27806</v>
      </c>
      <c r="W28" s="202">
        <v>27912</v>
      </c>
      <c r="X28" s="202">
        <v>27678</v>
      </c>
      <c r="Y28" s="202">
        <v>27447</v>
      </c>
      <c r="Z28" s="202">
        <v>27765</v>
      </c>
      <c r="AA28" s="202">
        <v>27676</v>
      </c>
      <c r="AB28" s="202">
        <v>27534</v>
      </c>
      <c r="AC28" s="202">
        <v>27833</v>
      </c>
      <c r="AD28" s="202">
        <v>28189</v>
      </c>
      <c r="AE28" s="202">
        <v>28094</v>
      </c>
      <c r="AF28" s="158">
        <v>16077</v>
      </c>
    </row>
    <row r="29" spans="1:42" s="169" customFormat="1" ht="18" customHeight="1">
      <c r="A29" s="149">
        <v>16</v>
      </c>
      <c r="B29" s="233" t="s">
        <v>458</v>
      </c>
      <c r="C29" s="203">
        <v>843538</v>
      </c>
      <c r="D29" s="203">
        <v>824401</v>
      </c>
      <c r="E29" s="203">
        <v>796362</v>
      </c>
      <c r="F29" s="203">
        <v>773843</v>
      </c>
      <c r="G29" s="203">
        <v>742312</v>
      </c>
      <c r="H29" s="203">
        <v>731678</v>
      </c>
      <c r="I29" s="203">
        <v>710762</v>
      </c>
      <c r="J29" s="203">
        <v>721463</v>
      </c>
      <c r="K29" s="203">
        <v>735751</v>
      </c>
      <c r="L29" s="203">
        <v>747980</v>
      </c>
      <c r="M29" s="203">
        <v>734328</v>
      </c>
      <c r="N29" s="203">
        <v>749560</v>
      </c>
      <c r="O29" s="203">
        <v>763251</v>
      </c>
      <c r="P29" s="203">
        <v>773749</v>
      </c>
      <c r="Q29" s="203">
        <v>774023</v>
      </c>
      <c r="R29" s="203">
        <v>782202</v>
      </c>
      <c r="S29" s="203">
        <v>786098</v>
      </c>
      <c r="T29" s="203">
        <v>793363</v>
      </c>
      <c r="U29" s="203">
        <v>801728</v>
      </c>
      <c r="V29" s="203">
        <v>805987</v>
      </c>
      <c r="W29" s="203">
        <v>804770</v>
      </c>
      <c r="X29" s="203">
        <v>799606</v>
      </c>
      <c r="Y29" s="203">
        <v>791811</v>
      </c>
      <c r="Z29" s="203">
        <v>802495</v>
      </c>
      <c r="AA29" s="203">
        <v>797977</v>
      </c>
      <c r="AB29" s="203">
        <v>793690</v>
      </c>
      <c r="AC29" s="203">
        <v>796232</v>
      </c>
      <c r="AD29" s="203">
        <v>807010</v>
      </c>
      <c r="AE29" s="203">
        <v>802625</v>
      </c>
      <c r="AF29" s="153">
        <v>16</v>
      </c>
    </row>
    <row r="30" spans="1:42" s="147" customFormat="1" ht="7.5" customHeight="1">
      <c r="A30" s="198"/>
      <c r="B30" s="196"/>
      <c r="AF30" s="198"/>
    </row>
    <row r="31" spans="1:42" s="198" customFormat="1" ht="16.350000000000001" customHeight="1">
      <c r="A31" s="319" t="s">
        <v>256</v>
      </c>
      <c r="B31" s="319"/>
      <c r="C31" s="319"/>
      <c r="D31" s="319"/>
      <c r="E31" s="319"/>
      <c r="F31" s="319"/>
      <c r="G31" s="319"/>
      <c r="H31" s="319"/>
      <c r="I31" s="319"/>
      <c r="J31" s="319"/>
      <c r="K31" s="319"/>
      <c r="L31" s="319"/>
      <c r="M31" s="319"/>
      <c r="N31" s="319"/>
      <c r="O31" s="319"/>
      <c r="P31" s="319"/>
      <c r="Q31" s="319"/>
      <c r="R31" s="319"/>
      <c r="S31" s="319"/>
      <c r="T31" s="319"/>
      <c r="U31" s="319"/>
      <c r="V31" s="319" t="s">
        <v>256</v>
      </c>
      <c r="W31" s="319"/>
      <c r="X31" s="319"/>
      <c r="Y31" s="319"/>
      <c r="Z31" s="319"/>
      <c r="AA31" s="319"/>
      <c r="AB31" s="319"/>
      <c r="AC31" s="319"/>
      <c r="AD31" s="319"/>
      <c r="AE31" s="319"/>
      <c r="AF31" s="319"/>
      <c r="AG31" s="186"/>
      <c r="AH31" s="186"/>
      <c r="AI31" s="186"/>
      <c r="AJ31" s="186"/>
      <c r="AK31" s="186"/>
      <c r="AL31" s="186"/>
      <c r="AM31" s="186"/>
      <c r="AN31" s="186"/>
      <c r="AO31" s="186"/>
      <c r="AP31" s="186"/>
    </row>
    <row r="32" spans="1:42" ht="11.1" customHeight="1">
      <c r="A32" s="154">
        <v>16051</v>
      </c>
      <c r="B32" s="232" t="s">
        <v>397</v>
      </c>
      <c r="C32" s="202">
        <v>53162</v>
      </c>
      <c r="D32" s="202">
        <v>53123</v>
      </c>
      <c r="E32" s="202">
        <v>53086</v>
      </c>
      <c r="F32" s="202">
        <v>52397</v>
      </c>
      <c r="G32" s="202">
        <v>50842</v>
      </c>
      <c r="H32" s="202">
        <v>50386</v>
      </c>
      <c r="I32" s="202">
        <v>47980</v>
      </c>
      <c r="J32" s="202">
        <v>48510</v>
      </c>
      <c r="K32" s="202">
        <v>49097</v>
      </c>
      <c r="L32" s="202">
        <v>49979</v>
      </c>
      <c r="M32" s="202">
        <v>49666</v>
      </c>
      <c r="N32" s="202">
        <v>50621</v>
      </c>
      <c r="O32" s="202">
        <v>51645</v>
      </c>
      <c r="P32" s="202">
        <v>51606</v>
      </c>
      <c r="Q32" s="202">
        <v>52446</v>
      </c>
      <c r="R32" s="202">
        <v>52963</v>
      </c>
      <c r="S32" s="202">
        <v>53938</v>
      </c>
      <c r="T32" s="202">
        <v>54866</v>
      </c>
      <c r="U32" s="202">
        <v>56125</v>
      </c>
      <c r="V32" s="202">
        <v>54690</v>
      </c>
      <c r="W32" s="202">
        <v>55383</v>
      </c>
      <c r="X32" s="202">
        <v>56546</v>
      </c>
      <c r="Y32" s="202">
        <v>55981</v>
      </c>
      <c r="Z32" s="202">
        <v>56584</v>
      </c>
      <c r="AA32" s="202">
        <v>56753</v>
      </c>
      <c r="AB32" s="202">
        <v>56428</v>
      </c>
      <c r="AC32" s="202">
        <v>56704</v>
      </c>
      <c r="AD32" s="202">
        <v>57346</v>
      </c>
      <c r="AE32" s="202">
        <v>57258</v>
      </c>
      <c r="AF32" s="158">
        <v>16051</v>
      </c>
    </row>
    <row r="33" spans="1:32" ht="11.1" customHeight="1">
      <c r="A33" s="154">
        <v>16052</v>
      </c>
      <c r="B33" s="232" t="s">
        <v>398</v>
      </c>
      <c r="C33" s="202">
        <v>23419</v>
      </c>
      <c r="D33" s="202">
        <v>23066</v>
      </c>
      <c r="E33" s="202">
        <v>21933</v>
      </c>
      <c r="F33" s="202">
        <v>21492</v>
      </c>
      <c r="G33" s="202">
        <v>20575</v>
      </c>
      <c r="H33" s="202">
        <v>20120</v>
      </c>
      <c r="I33" s="202">
        <v>19460</v>
      </c>
      <c r="J33" s="202">
        <v>19632</v>
      </c>
      <c r="K33" s="202">
        <v>19896</v>
      </c>
      <c r="L33" s="202">
        <v>19534</v>
      </c>
      <c r="M33" s="202">
        <v>19531</v>
      </c>
      <c r="N33" s="202">
        <v>19741</v>
      </c>
      <c r="O33" s="202">
        <v>19827</v>
      </c>
      <c r="P33" s="202">
        <v>19879</v>
      </c>
      <c r="Q33" s="202">
        <v>19828</v>
      </c>
      <c r="R33" s="202">
        <v>19992</v>
      </c>
      <c r="S33" s="202">
        <v>19907</v>
      </c>
      <c r="T33" s="202">
        <v>19887</v>
      </c>
      <c r="U33" s="202">
        <v>20145</v>
      </c>
      <c r="V33" s="202">
        <v>20177</v>
      </c>
      <c r="W33" s="202">
        <v>20164</v>
      </c>
      <c r="X33" s="202">
        <v>20156</v>
      </c>
      <c r="Y33" s="202">
        <v>19940</v>
      </c>
      <c r="Z33" s="202">
        <v>20104</v>
      </c>
      <c r="AA33" s="202">
        <v>20149</v>
      </c>
      <c r="AB33" s="202">
        <v>20122</v>
      </c>
      <c r="AC33" s="202">
        <v>20141</v>
      </c>
      <c r="AD33" s="202">
        <v>20573</v>
      </c>
      <c r="AE33" s="202">
        <v>20700</v>
      </c>
      <c r="AF33" s="158">
        <v>16052</v>
      </c>
    </row>
    <row r="34" spans="1:32" ht="11.1" customHeight="1">
      <c r="A34" s="154">
        <v>16053</v>
      </c>
      <c r="B34" s="232" t="s">
        <v>399</v>
      </c>
      <c r="C34" s="202">
        <v>23274</v>
      </c>
      <c r="D34" s="202">
        <v>23256</v>
      </c>
      <c r="E34" s="202">
        <v>23242</v>
      </c>
      <c r="F34" s="202">
        <v>23099</v>
      </c>
      <c r="G34" s="202">
        <v>22270</v>
      </c>
      <c r="H34" s="202">
        <v>22073</v>
      </c>
      <c r="I34" s="202">
        <v>21413</v>
      </c>
      <c r="J34" s="202">
        <v>22386</v>
      </c>
      <c r="K34" s="202">
        <v>22773</v>
      </c>
      <c r="L34" s="202">
        <v>23483</v>
      </c>
      <c r="M34" s="202">
        <v>24220</v>
      </c>
      <c r="N34" s="202">
        <v>25015</v>
      </c>
      <c r="O34" s="202">
        <v>25824</v>
      </c>
      <c r="P34" s="202">
        <v>26293</v>
      </c>
      <c r="Q34" s="202">
        <v>26439</v>
      </c>
      <c r="R34" s="202">
        <v>27258</v>
      </c>
      <c r="S34" s="202">
        <v>27735</v>
      </c>
      <c r="T34" s="202">
        <v>28071</v>
      </c>
      <c r="U34" s="202">
        <v>28393</v>
      </c>
      <c r="V34" s="202">
        <v>28597</v>
      </c>
      <c r="W34" s="202">
        <v>28900</v>
      </c>
      <c r="X34" s="202">
        <v>29288</v>
      </c>
      <c r="Y34" s="202">
        <v>28998</v>
      </c>
      <c r="Z34" s="202">
        <v>29355</v>
      </c>
      <c r="AA34" s="202">
        <v>29510</v>
      </c>
      <c r="AB34" s="202">
        <v>29365</v>
      </c>
      <c r="AC34" s="202">
        <v>29267</v>
      </c>
      <c r="AD34" s="202">
        <v>29659</v>
      </c>
      <c r="AE34" s="202">
        <v>29820</v>
      </c>
      <c r="AF34" s="158">
        <v>16053</v>
      </c>
    </row>
    <row r="35" spans="1:32" ht="11.1" customHeight="1">
      <c r="A35" s="154">
        <v>16054</v>
      </c>
      <c r="B35" s="232" t="s">
        <v>400</v>
      </c>
      <c r="C35" s="202">
        <v>11161</v>
      </c>
      <c r="D35" s="202">
        <v>10922</v>
      </c>
      <c r="E35" s="202">
        <v>10663</v>
      </c>
      <c r="F35" s="202">
        <v>10395</v>
      </c>
      <c r="G35" s="202">
        <v>9587</v>
      </c>
      <c r="H35" s="202">
        <v>9192</v>
      </c>
      <c r="I35" s="202">
        <v>9314</v>
      </c>
      <c r="J35" s="202">
        <v>9204</v>
      </c>
      <c r="K35" s="202">
        <v>9293</v>
      </c>
      <c r="L35" s="202">
        <v>9201</v>
      </c>
      <c r="M35" s="202">
        <v>8803</v>
      </c>
      <c r="N35" s="202">
        <v>8810</v>
      </c>
      <c r="O35" s="202">
        <v>8934</v>
      </c>
      <c r="P35" s="202">
        <v>8772</v>
      </c>
      <c r="Q35" s="202">
        <v>8634</v>
      </c>
      <c r="R35" s="202">
        <v>8501</v>
      </c>
      <c r="S35" s="202">
        <v>8741</v>
      </c>
      <c r="T35" s="202">
        <v>8699</v>
      </c>
      <c r="U35" s="202">
        <v>8827</v>
      </c>
      <c r="V35" s="202">
        <v>8689</v>
      </c>
      <c r="W35" s="202">
        <v>8910</v>
      </c>
      <c r="X35" s="202">
        <v>8643</v>
      </c>
      <c r="Y35" s="202">
        <v>8565</v>
      </c>
      <c r="Z35" s="202">
        <v>8620</v>
      </c>
      <c r="AA35" s="202">
        <v>8576</v>
      </c>
      <c r="AB35" s="202">
        <v>8495</v>
      </c>
      <c r="AC35" s="202">
        <v>8481</v>
      </c>
      <c r="AD35" s="202">
        <v>8587</v>
      </c>
      <c r="AE35" s="202">
        <v>8477</v>
      </c>
      <c r="AF35" s="158">
        <v>16054</v>
      </c>
    </row>
    <row r="36" spans="1:32" ht="11.1" customHeight="1">
      <c r="A36" s="154">
        <v>16055</v>
      </c>
      <c r="B36" s="232" t="s">
        <v>601</v>
      </c>
      <c r="C36" s="202">
        <v>13058</v>
      </c>
      <c r="D36" s="202">
        <v>12869</v>
      </c>
      <c r="E36" s="202">
        <v>12396</v>
      </c>
      <c r="F36" s="202">
        <v>12140</v>
      </c>
      <c r="G36" s="202">
        <v>11651</v>
      </c>
      <c r="H36" s="202">
        <v>11523</v>
      </c>
      <c r="I36" s="202">
        <v>11372</v>
      </c>
      <c r="J36" s="202">
        <v>11532</v>
      </c>
      <c r="K36" s="202">
        <v>11638</v>
      </c>
      <c r="L36" s="202">
        <v>12172</v>
      </c>
      <c r="M36" s="202">
        <v>12698</v>
      </c>
      <c r="N36" s="202">
        <v>13013</v>
      </c>
      <c r="O36" s="202">
        <v>13236</v>
      </c>
      <c r="P36" s="202">
        <v>13332</v>
      </c>
      <c r="Q36" s="202">
        <v>13376</v>
      </c>
      <c r="R36" s="202">
        <v>13412</v>
      </c>
      <c r="S36" s="202">
        <v>13445</v>
      </c>
      <c r="T36" s="202">
        <v>13378</v>
      </c>
      <c r="U36" s="202">
        <v>13597</v>
      </c>
      <c r="V36" s="202">
        <v>13611</v>
      </c>
      <c r="W36" s="202">
        <v>13620</v>
      </c>
      <c r="X36" s="202">
        <v>13762</v>
      </c>
      <c r="Y36" s="202">
        <v>13617</v>
      </c>
      <c r="Z36" s="202">
        <v>13888</v>
      </c>
      <c r="AA36" s="202">
        <v>13938</v>
      </c>
      <c r="AB36" s="202">
        <v>13826</v>
      </c>
      <c r="AC36" s="202">
        <v>13819</v>
      </c>
      <c r="AD36" s="202">
        <v>13988</v>
      </c>
      <c r="AE36" s="202">
        <v>14041</v>
      </c>
      <c r="AF36" s="158">
        <v>16055</v>
      </c>
    </row>
    <row r="37" spans="1:32" ht="11.1" customHeight="1">
      <c r="A37" s="154">
        <v>16056</v>
      </c>
      <c r="B37" s="232" t="s">
        <v>602</v>
      </c>
      <c r="C37" s="202">
        <v>10854</v>
      </c>
      <c r="D37" s="202">
        <v>10763</v>
      </c>
      <c r="E37" s="202">
        <v>10391</v>
      </c>
      <c r="F37" s="202">
        <v>10361</v>
      </c>
      <c r="G37" s="202">
        <v>10046</v>
      </c>
      <c r="H37" s="202">
        <v>10301</v>
      </c>
      <c r="I37" s="202">
        <v>10018</v>
      </c>
      <c r="J37" s="202">
        <v>10206</v>
      </c>
      <c r="K37" s="202">
        <v>10430</v>
      </c>
      <c r="L37" s="202">
        <v>10593</v>
      </c>
      <c r="M37" s="202">
        <v>10233</v>
      </c>
      <c r="N37" s="202">
        <v>10612</v>
      </c>
      <c r="O37" s="202">
        <v>10746</v>
      </c>
      <c r="P37" s="202">
        <v>10954</v>
      </c>
      <c r="Q37" s="202">
        <v>10629</v>
      </c>
      <c r="R37" s="202">
        <v>11080</v>
      </c>
      <c r="S37" s="202">
        <v>11350</v>
      </c>
      <c r="T37" s="202">
        <v>11069</v>
      </c>
      <c r="U37" s="202">
        <v>11227</v>
      </c>
      <c r="V37" s="202">
        <v>11280</v>
      </c>
      <c r="W37" s="202">
        <v>11025</v>
      </c>
      <c r="X37" s="202">
        <v>10856</v>
      </c>
      <c r="Y37" s="202">
        <v>10642</v>
      </c>
      <c r="Z37" s="202">
        <v>10758</v>
      </c>
      <c r="AA37" s="202">
        <v>10754</v>
      </c>
      <c r="AB37" s="202">
        <v>10609</v>
      </c>
      <c r="AC37" s="202">
        <v>10575</v>
      </c>
      <c r="AD37" s="202" t="s">
        <v>310</v>
      </c>
      <c r="AE37" s="202" t="s">
        <v>310</v>
      </c>
      <c r="AF37" s="158">
        <v>16056</v>
      </c>
    </row>
    <row r="38" spans="1:32" ht="18" customHeight="1">
      <c r="A38" s="154">
        <v>16061</v>
      </c>
      <c r="B38" s="232" t="s">
        <v>403</v>
      </c>
      <c r="C38" s="202">
        <v>15418</v>
      </c>
      <c r="D38" s="202">
        <v>15181</v>
      </c>
      <c r="E38" s="202">
        <v>14763</v>
      </c>
      <c r="F38" s="202">
        <v>14444</v>
      </c>
      <c r="G38" s="202">
        <v>13731</v>
      </c>
      <c r="H38" s="202">
        <v>13579</v>
      </c>
      <c r="I38" s="202">
        <v>13441</v>
      </c>
      <c r="J38" s="202">
        <v>13424</v>
      </c>
      <c r="K38" s="202">
        <v>13646</v>
      </c>
      <c r="L38" s="202">
        <v>13796</v>
      </c>
      <c r="M38" s="202">
        <v>13830</v>
      </c>
      <c r="N38" s="202">
        <v>14186</v>
      </c>
      <c r="O38" s="202">
        <v>14482</v>
      </c>
      <c r="P38" s="202">
        <v>14900</v>
      </c>
      <c r="Q38" s="202">
        <v>15005</v>
      </c>
      <c r="R38" s="202">
        <v>15228</v>
      </c>
      <c r="S38" s="202">
        <v>15283</v>
      </c>
      <c r="T38" s="202">
        <v>15336</v>
      </c>
      <c r="U38" s="202">
        <v>15501</v>
      </c>
      <c r="V38" s="202">
        <v>15542</v>
      </c>
      <c r="W38" s="202">
        <v>15680</v>
      </c>
      <c r="X38" s="202">
        <v>15670</v>
      </c>
      <c r="Y38" s="202">
        <v>15468</v>
      </c>
      <c r="Z38" s="202">
        <v>15524</v>
      </c>
      <c r="AA38" s="202">
        <v>15492</v>
      </c>
      <c r="AB38" s="202">
        <v>15394</v>
      </c>
      <c r="AC38" s="202">
        <v>15367</v>
      </c>
      <c r="AD38" s="202">
        <v>15563</v>
      </c>
      <c r="AE38" s="202">
        <v>15546</v>
      </c>
      <c r="AF38" s="158">
        <v>16061</v>
      </c>
    </row>
    <row r="39" spans="1:32" ht="11.1" customHeight="1">
      <c r="A39" s="154">
        <v>16062</v>
      </c>
      <c r="B39" s="232" t="s">
        <v>404</v>
      </c>
      <c r="C39" s="202">
        <v>15692</v>
      </c>
      <c r="D39" s="202">
        <v>15158</v>
      </c>
      <c r="E39" s="202">
        <v>14335</v>
      </c>
      <c r="F39" s="202">
        <v>14005</v>
      </c>
      <c r="G39" s="202">
        <v>13359</v>
      </c>
      <c r="H39" s="202">
        <v>12979</v>
      </c>
      <c r="I39" s="202">
        <v>12887</v>
      </c>
      <c r="J39" s="202">
        <v>12944</v>
      </c>
      <c r="K39" s="202">
        <v>12849</v>
      </c>
      <c r="L39" s="202">
        <v>12890</v>
      </c>
      <c r="M39" s="202">
        <v>12873</v>
      </c>
      <c r="N39" s="202">
        <v>13091</v>
      </c>
      <c r="O39" s="202">
        <v>13286</v>
      </c>
      <c r="P39" s="202">
        <v>13495</v>
      </c>
      <c r="Q39" s="202">
        <v>13505</v>
      </c>
      <c r="R39" s="202">
        <v>13705</v>
      </c>
      <c r="S39" s="202">
        <v>13878</v>
      </c>
      <c r="T39" s="202">
        <v>14173</v>
      </c>
      <c r="U39" s="202">
        <v>14328</v>
      </c>
      <c r="V39" s="202">
        <v>14283</v>
      </c>
      <c r="W39" s="202">
        <v>14079</v>
      </c>
      <c r="X39" s="202">
        <v>14055</v>
      </c>
      <c r="Y39" s="202">
        <v>13907</v>
      </c>
      <c r="Z39" s="202">
        <v>14054</v>
      </c>
      <c r="AA39" s="202">
        <v>14030</v>
      </c>
      <c r="AB39" s="202">
        <v>13974</v>
      </c>
      <c r="AC39" s="202">
        <v>13940</v>
      </c>
      <c r="AD39" s="202">
        <v>14086</v>
      </c>
      <c r="AE39" s="202">
        <v>14080</v>
      </c>
      <c r="AF39" s="158">
        <v>16062</v>
      </c>
    </row>
    <row r="40" spans="1:32" ht="11.1" customHeight="1">
      <c r="A40" s="154">
        <v>16063</v>
      </c>
      <c r="B40" s="232" t="s">
        <v>454</v>
      </c>
      <c r="C40" s="202">
        <v>18135</v>
      </c>
      <c r="D40" s="202">
        <v>18279</v>
      </c>
      <c r="E40" s="202">
        <v>18214</v>
      </c>
      <c r="F40" s="202">
        <v>18096</v>
      </c>
      <c r="G40" s="202">
        <v>17380</v>
      </c>
      <c r="H40" s="202">
        <v>16636</v>
      </c>
      <c r="I40" s="202">
        <v>16670</v>
      </c>
      <c r="J40" s="202">
        <v>16665</v>
      </c>
      <c r="K40" s="202">
        <v>16661</v>
      </c>
      <c r="L40" s="202">
        <v>16799</v>
      </c>
      <c r="M40" s="202">
        <v>16656</v>
      </c>
      <c r="N40" s="202">
        <v>16635</v>
      </c>
      <c r="O40" s="202">
        <v>17013</v>
      </c>
      <c r="P40" s="202">
        <v>17494</v>
      </c>
      <c r="Q40" s="202">
        <v>17601</v>
      </c>
      <c r="R40" s="202">
        <v>17667</v>
      </c>
      <c r="S40" s="202">
        <v>17911</v>
      </c>
      <c r="T40" s="202">
        <v>18392</v>
      </c>
      <c r="U40" s="202">
        <v>18547</v>
      </c>
      <c r="V40" s="202">
        <v>18489</v>
      </c>
      <c r="W40" s="202">
        <v>18118</v>
      </c>
      <c r="X40" s="202">
        <v>18113</v>
      </c>
      <c r="Y40" s="202">
        <v>17873</v>
      </c>
      <c r="Z40" s="202">
        <v>17990</v>
      </c>
      <c r="AA40" s="202">
        <v>17765</v>
      </c>
      <c r="AB40" s="202">
        <v>17602</v>
      </c>
      <c r="AC40" s="202">
        <v>17574</v>
      </c>
      <c r="AD40" s="202">
        <v>28216</v>
      </c>
      <c r="AE40" s="202">
        <v>28050</v>
      </c>
      <c r="AF40" s="158">
        <v>16063</v>
      </c>
    </row>
    <row r="41" spans="1:32" ht="11.1" customHeight="1">
      <c r="A41" s="154">
        <v>16064</v>
      </c>
      <c r="B41" s="232" t="s">
        <v>396</v>
      </c>
      <c r="C41" s="202">
        <v>18911</v>
      </c>
      <c r="D41" s="202">
        <v>18127</v>
      </c>
      <c r="E41" s="202">
        <v>17676</v>
      </c>
      <c r="F41" s="202">
        <v>17072</v>
      </c>
      <c r="G41" s="202">
        <v>16395</v>
      </c>
      <c r="H41" s="202">
        <v>15989</v>
      </c>
      <c r="I41" s="202">
        <v>15550</v>
      </c>
      <c r="J41" s="202">
        <v>15438</v>
      </c>
      <c r="K41" s="202">
        <v>15527</v>
      </c>
      <c r="L41" s="202">
        <v>16001</v>
      </c>
      <c r="M41" s="202">
        <v>16103</v>
      </c>
      <c r="N41" s="202">
        <v>16271</v>
      </c>
      <c r="O41" s="202">
        <v>16625</v>
      </c>
      <c r="P41" s="202">
        <v>17016</v>
      </c>
      <c r="Q41" s="202">
        <v>17381</v>
      </c>
      <c r="R41" s="202">
        <v>17705</v>
      </c>
      <c r="S41" s="202">
        <v>17886</v>
      </c>
      <c r="T41" s="202">
        <v>18175</v>
      </c>
      <c r="U41" s="202">
        <v>18431</v>
      </c>
      <c r="V41" s="202">
        <v>18541</v>
      </c>
      <c r="W41" s="202">
        <v>18297</v>
      </c>
      <c r="X41" s="202">
        <v>18022</v>
      </c>
      <c r="Y41" s="202">
        <v>17814</v>
      </c>
      <c r="Z41" s="202">
        <v>18141</v>
      </c>
      <c r="AA41" s="202">
        <v>18020</v>
      </c>
      <c r="AB41" s="202">
        <v>17800</v>
      </c>
      <c r="AC41" s="202">
        <v>17899</v>
      </c>
      <c r="AD41" s="202">
        <v>18251</v>
      </c>
      <c r="AE41" s="202">
        <v>18122</v>
      </c>
      <c r="AF41" s="158">
        <v>16064</v>
      </c>
    </row>
    <row r="42" spans="1:32" ht="11.1" customHeight="1">
      <c r="A42" s="154">
        <v>16065</v>
      </c>
      <c r="B42" s="232" t="s">
        <v>406</v>
      </c>
      <c r="C42" s="202">
        <v>12863</v>
      </c>
      <c r="D42" s="202">
        <v>12104</v>
      </c>
      <c r="E42" s="202">
        <v>11434</v>
      </c>
      <c r="F42" s="202">
        <v>10991</v>
      </c>
      <c r="G42" s="202">
        <v>10660</v>
      </c>
      <c r="H42" s="202">
        <v>10351</v>
      </c>
      <c r="I42" s="202">
        <v>9938</v>
      </c>
      <c r="J42" s="202">
        <v>9807</v>
      </c>
      <c r="K42" s="202">
        <v>9931</v>
      </c>
      <c r="L42" s="202">
        <v>10008</v>
      </c>
      <c r="M42" s="202">
        <v>9912</v>
      </c>
      <c r="N42" s="202">
        <v>9924</v>
      </c>
      <c r="O42" s="202">
        <v>10010</v>
      </c>
      <c r="P42" s="202">
        <v>10279</v>
      </c>
      <c r="Q42" s="202">
        <v>10357</v>
      </c>
      <c r="R42" s="202">
        <v>10464</v>
      </c>
      <c r="S42" s="202">
        <v>10741</v>
      </c>
      <c r="T42" s="202">
        <v>10696</v>
      </c>
      <c r="U42" s="202">
        <v>10712</v>
      </c>
      <c r="V42" s="202">
        <v>10675</v>
      </c>
      <c r="W42" s="202">
        <v>10426</v>
      </c>
      <c r="X42" s="202">
        <v>10027</v>
      </c>
      <c r="Y42" s="202">
        <v>9952</v>
      </c>
      <c r="Z42" s="202">
        <v>9969</v>
      </c>
      <c r="AA42" s="202">
        <v>9861</v>
      </c>
      <c r="AB42" s="202">
        <v>9708</v>
      </c>
      <c r="AC42" s="202">
        <v>9765</v>
      </c>
      <c r="AD42" s="202">
        <v>9860</v>
      </c>
      <c r="AE42" s="202">
        <v>9810</v>
      </c>
      <c r="AF42" s="158">
        <v>16065</v>
      </c>
    </row>
    <row r="43" spans="1:32" ht="11.1" customHeight="1">
      <c r="A43" s="154">
        <v>16066</v>
      </c>
      <c r="B43" s="232" t="s">
        <v>407</v>
      </c>
      <c r="C43" s="202">
        <v>23061</v>
      </c>
      <c r="D43" s="202">
        <v>22512</v>
      </c>
      <c r="E43" s="202">
        <v>21946</v>
      </c>
      <c r="F43" s="202">
        <v>21191</v>
      </c>
      <c r="G43" s="202">
        <v>20518</v>
      </c>
      <c r="H43" s="202">
        <v>19957</v>
      </c>
      <c r="I43" s="202">
        <v>19547</v>
      </c>
      <c r="J43" s="202">
        <v>19419</v>
      </c>
      <c r="K43" s="202">
        <v>19681</v>
      </c>
      <c r="L43" s="202">
        <v>20126</v>
      </c>
      <c r="M43" s="202">
        <v>19640</v>
      </c>
      <c r="N43" s="202">
        <v>19829</v>
      </c>
      <c r="O43" s="202">
        <v>20330</v>
      </c>
      <c r="P43" s="202">
        <v>20558</v>
      </c>
      <c r="Q43" s="202">
        <v>20597</v>
      </c>
      <c r="R43" s="202">
        <v>20885</v>
      </c>
      <c r="S43" s="202">
        <v>21148</v>
      </c>
      <c r="T43" s="202">
        <v>21027</v>
      </c>
      <c r="U43" s="202">
        <v>21163</v>
      </c>
      <c r="V43" s="202">
        <v>21214</v>
      </c>
      <c r="W43" s="202">
        <v>21415</v>
      </c>
      <c r="X43" s="202">
        <v>20793</v>
      </c>
      <c r="Y43" s="202">
        <v>21040</v>
      </c>
      <c r="Z43" s="202">
        <v>21338</v>
      </c>
      <c r="AA43" s="202">
        <v>21129</v>
      </c>
      <c r="AB43" s="202">
        <v>21028</v>
      </c>
      <c r="AC43" s="202">
        <v>21082</v>
      </c>
      <c r="AD43" s="202">
        <v>21352</v>
      </c>
      <c r="AE43" s="202">
        <v>21101</v>
      </c>
      <c r="AF43" s="158">
        <v>16066</v>
      </c>
    </row>
    <row r="44" spans="1:32" ht="18" customHeight="1">
      <c r="A44" s="154">
        <v>16067</v>
      </c>
      <c r="B44" s="232" t="s">
        <v>455</v>
      </c>
      <c r="C44" s="202">
        <v>22756</v>
      </c>
      <c r="D44" s="202">
        <v>22598</v>
      </c>
      <c r="E44" s="202">
        <v>22120</v>
      </c>
      <c r="F44" s="202">
        <v>21726</v>
      </c>
      <c r="G44" s="202">
        <v>20992</v>
      </c>
      <c r="H44" s="202">
        <v>20830</v>
      </c>
      <c r="I44" s="202">
        <v>20335</v>
      </c>
      <c r="J44" s="202">
        <v>20282</v>
      </c>
      <c r="K44" s="202">
        <v>20589</v>
      </c>
      <c r="L44" s="202">
        <v>21086</v>
      </c>
      <c r="M44" s="202">
        <v>20522</v>
      </c>
      <c r="N44" s="202">
        <v>20906</v>
      </c>
      <c r="O44" s="202">
        <v>21182</v>
      </c>
      <c r="P44" s="202">
        <v>21392</v>
      </c>
      <c r="Q44" s="202">
        <v>21682</v>
      </c>
      <c r="R44" s="202">
        <v>21943</v>
      </c>
      <c r="S44" s="202">
        <v>22325</v>
      </c>
      <c r="T44" s="202">
        <v>22533</v>
      </c>
      <c r="U44" s="202">
        <v>22628</v>
      </c>
      <c r="V44" s="202">
        <v>23385</v>
      </c>
      <c r="W44" s="202">
        <v>23152</v>
      </c>
      <c r="X44" s="202">
        <v>23083</v>
      </c>
      <c r="Y44" s="202">
        <v>22728</v>
      </c>
      <c r="Z44" s="202">
        <v>22900</v>
      </c>
      <c r="AA44" s="202">
        <v>22952</v>
      </c>
      <c r="AB44" s="202">
        <v>22863</v>
      </c>
      <c r="AC44" s="202">
        <v>22808</v>
      </c>
      <c r="AD44" s="202">
        <v>23141</v>
      </c>
      <c r="AE44" s="202">
        <v>23107</v>
      </c>
      <c r="AF44" s="158">
        <v>16067</v>
      </c>
    </row>
    <row r="45" spans="1:32" ht="11.1" customHeight="1">
      <c r="A45" s="154">
        <v>16068</v>
      </c>
      <c r="B45" s="232" t="s">
        <v>409</v>
      </c>
      <c r="C45" s="202">
        <v>9599</v>
      </c>
      <c r="D45" s="202">
        <v>9637</v>
      </c>
      <c r="E45" s="202">
        <v>9345</v>
      </c>
      <c r="F45" s="202">
        <v>8836</v>
      </c>
      <c r="G45" s="202">
        <v>8538</v>
      </c>
      <c r="H45" s="202">
        <v>8593</v>
      </c>
      <c r="I45" s="202">
        <v>8202</v>
      </c>
      <c r="J45" s="202">
        <v>8206</v>
      </c>
      <c r="K45" s="202">
        <v>8397</v>
      </c>
      <c r="L45" s="202">
        <v>8701</v>
      </c>
      <c r="M45" s="202">
        <v>8716</v>
      </c>
      <c r="N45" s="202">
        <v>9036</v>
      </c>
      <c r="O45" s="202">
        <v>9148</v>
      </c>
      <c r="P45" s="202">
        <v>9336</v>
      </c>
      <c r="Q45" s="202">
        <v>9581</v>
      </c>
      <c r="R45" s="202">
        <v>9836</v>
      </c>
      <c r="S45" s="202">
        <v>9941</v>
      </c>
      <c r="T45" s="202">
        <v>10145</v>
      </c>
      <c r="U45" s="202">
        <v>10226</v>
      </c>
      <c r="V45" s="202">
        <v>10386</v>
      </c>
      <c r="W45" s="202">
        <v>10264</v>
      </c>
      <c r="X45" s="202">
        <v>9985</v>
      </c>
      <c r="Y45" s="202">
        <v>9960</v>
      </c>
      <c r="Z45" s="202">
        <v>9946</v>
      </c>
      <c r="AA45" s="202">
        <v>9892</v>
      </c>
      <c r="AB45" s="202">
        <v>9863</v>
      </c>
      <c r="AC45" s="202">
        <v>9944</v>
      </c>
      <c r="AD45" s="202">
        <v>9986</v>
      </c>
      <c r="AE45" s="202">
        <v>9911</v>
      </c>
      <c r="AF45" s="158">
        <v>16068</v>
      </c>
    </row>
    <row r="46" spans="1:32" ht="11.1" customHeight="1">
      <c r="A46" s="154">
        <v>16069</v>
      </c>
      <c r="B46" s="232" t="s">
        <v>410</v>
      </c>
      <c r="C46" s="202">
        <v>10163</v>
      </c>
      <c r="D46" s="202">
        <v>9916</v>
      </c>
      <c r="E46" s="202">
        <v>9957</v>
      </c>
      <c r="F46" s="202">
        <v>9580</v>
      </c>
      <c r="G46" s="202">
        <v>8945</v>
      </c>
      <c r="H46" s="202">
        <v>8678</v>
      </c>
      <c r="I46" s="202">
        <v>8680</v>
      </c>
      <c r="J46" s="202">
        <v>8777</v>
      </c>
      <c r="K46" s="202">
        <v>8971</v>
      </c>
      <c r="L46" s="202">
        <v>9071</v>
      </c>
      <c r="M46" s="202">
        <v>8934</v>
      </c>
      <c r="N46" s="202">
        <v>9092</v>
      </c>
      <c r="O46" s="202">
        <v>9231</v>
      </c>
      <c r="P46" s="202">
        <v>9352</v>
      </c>
      <c r="Q46" s="202">
        <v>9286</v>
      </c>
      <c r="R46" s="202">
        <v>9402</v>
      </c>
      <c r="S46" s="202">
        <v>9569</v>
      </c>
      <c r="T46" s="202">
        <v>9657</v>
      </c>
      <c r="U46" s="202">
        <v>9552</v>
      </c>
      <c r="V46" s="202">
        <v>9461</v>
      </c>
      <c r="W46" s="202">
        <v>9219</v>
      </c>
      <c r="X46" s="202">
        <v>9132</v>
      </c>
      <c r="Y46" s="202">
        <v>9022</v>
      </c>
      <c r="Z46" s="202">
        <v>9100</v>
      </c>
      <c r="AA46" s="202">
        <v>9014</v>
      </c>
      <c r="AB46" s="202">
        <v>8903</v>
      </c>
      <c r="AC46" s="202">
        <v>8853</v>
      </c>
      <c r="AD46" s="202">
        <v>8870</v>
      </c>
      <c r="AE46" s="202">
        <v>8859</v>
      </c>
      <c r="AF46" s="158">
        <v>16069</v>
      </c>
    </row>
    <row r="47" spans="1:32" ht="11.1" customHeight="1">
      <c r="A47" s="154">
        <v>16070</v>
      </c>
      <c r="B47" s="232" t="s">
        <v>411</v>
      </c>
      <c r="C47" s="202">
        <v>16788</v>
      </c>
      <c r="D47" s="202">
        <v>16296</v>
      </c>
      <c r="E47" s="202">
        <v>15583</v>
      </c>
      <c r="F47" s="202">
        <v>15154</v>
      </c>
      <c r="G47" s="202">
        <v>14082</v>
      </c>
      <c r="H47" s="202">
        <v>14081</v>
      </c>
      <c r="I47" s="202">
        <v>13673</v>
      </c>
      <c r="J47" s="202">
        <v>14034</v>
      </c>
      <c r="K47" s="202">
        <v>14323</v>
      </c>
      <c r="L47" s="202">
        <v>14712</v>
      </c>
      <c r="M47" s="202">
        <v>14910</v>
      </c>
      <c r="N47" s="202">
        <v>15184</v>
      </c>
      <c r="O47" s="202">
        <v>15430</v>
      </c>
      <c r="P47" s="202">
        <v>16198</v>
      </c>
      <c r="Q47" s="202">
        <v>16063</v>
      </c>
      <c r="R47" s="202">
        <v>16168</v>
      </c>
      <c r="S47" s="202">
        <v>16145</v>
      </c>
      <c r="T47" s="202">
        <v>16347</v>
      </c>
      <c r="U47" s="202">
        <v>16508</v>
      </c>
      <c r="V47" s="202">
        <v>16641</v>
      </c>
      <c r="W47" s="202">
        <v>16308</v>
      </c>
      <c r="X47" s="202">
        <v>15976</v>
      </c>
      <c r="Y47" s="202">
        <v>15870</v>
      </c>
      <c r="Z47" s="202">
        <v>16129</v>
      </c>
      <c r="AA47" s="202">
        <v>16157</v>
      </c>
      <c r="AB47" s="202">
        <v>16112</v>
      </c>
      <c r="AC47" s="202">
        <v>16163</v>
      </c>
      <c r="AD47" s="202">
        <v>16505</v>
      </c>
      <c r="AE47" s="202">
        <v>16570</v>
      </c>
      <c r="AF47" s="158">
        <v>16070</v>
      </c>
    </row>
    <row r="48" spans="1:32" ht="11.1" customHeight="1">
      <c r="A48" s="154">
        <v>16071</v>
      </c>
      <c r="B48" s="232" t="s">
        <v>456</v>
      </c>
      <c r="C48" s="202">
        <v>11717</v>
      </c>
      <c r="D48" s="202">
        <v>11449</v>
      </c>
      <c r="E48" s="202">
        <v>11527</v>
      </c>
      <c r="F48" s="202">
        <v>11242</v>
      </c>
      <c r="G48" s="202">
        <v>10593</v>
      </c>
      <c r="H48" s="202">
        <v>10328</v>
      </c>
      <c r="I48" s="202">
        <v>10065</v>
      </c>
      <c r="J48" s="202">
        <v>10287</v>
      </c>
      <c r="K48" s="202">
        <v>10498</v>
      </c>
      <c r="L48" s="202">
        <v>10559</v>
      </c>
      <c r="M48" s="202">
        <v>10810</v>
      </c>
      <c r="N48" s="202">
        <v>10975</v>
      </c>
      <c r="O48" s="202">
        <v>11173</v>
      </c>
      <c r="P48" s="202">
        <v>11335</v>
      </c>
      <c r="Q48" s="202">
        <v>11427</v>
      </c>
      <c r="R48" s="202">
        <v>11530</v>
      </c>
      <c r="S48" s="202">
        <v>11738</v>
      </c>
      <c r="T48" s="202">
        <v>11729</v>
      </c>
      <c r="U48" s="202">
        <v>11911</v>
      </c>
      <c r="V48" s="202">
        <v>11881</v>
      </c>
      <c r="W48" s="202">
        <v>11974</v>
      </c>
      <c r="X48" s="202">
        <v>12009</v>
      </c>
      <c r="Y48" s="202">
        <v>11784</v>
      </c>
      <c r="Z48" s="202">
        <v>11745</v>
      </c>
      <c r="AA48" s="202">
        <v>11710</v>
      </c>
      <c r="AB48" s="202">
        <v>11638</v>
      </c>
      <c r="AC48" s="202">
        <v>11623</v>
      </c>
      <c r="AD48" s="202">
        <v>11839</v>
      </c>
      <c r="AE48" s="202">
        <v>11813</v>
      </c>
      <c r="AF48" s="158">
        <v>16071</v>
      </c>
    </row>
    <row r="49" spans="1:42" ht="11.1" customHeight="1">
      <c r="A49" s="154">
        <v>16072</v>
      </c>
      <c r="B49" s="232" t="s">
        <v>413</v>
      </c>
      <c r="C49" s="202">
        <v>10138</v>
      </c>
      <c r="D49" s="202">
        <v>10173</v>
      </c>
      <c r="E49" s="202">
        <v>9809</v>
      </c>
      <c r="F49" s="202">
        <v>9743</v>
      </c>
      <c r="G49" s="202">
        <v>9286</v>
      </c>
      <c r="H49" s="202">
        <v>9127</v>
      </c>
      <c r="I49" s="202">
        <v>8844</v>
      </c>
      <c r="J49" s="202">
        <v>8727</v>
      </c>
      <c r="K49" s="202">
        <v>9105</v>
      </c>
      <c r="L49" s="202">
        <v>9289</v>
      </c>
      <c r="M49" s="202">
        <v>9123</v>
      </c>
      <c r="N49" s="202">
        <v>9665</v>
      </c>
      <c r="O49" s="202">
        <v>9987</v>
      </c>
      <c r="P49" s="202">
        <v>10131</v>
      </c>
      <c r="Q49" s="202">
        <v>10129</v>
      </c>
      <c r="R49" s="202">
        <v>10273</v>
      </c>
      <c r="S49" s="202">
        <v>10041</v>
      </c>
      <c r="T49" s="202">
        <v>10164</v>
      </c>
      <c r="U49" s="202">
        <v>10179</v>
      </c>
      <c r="V49" s="202">
        <v>10308</v>
      </c>
      <c r="W49" s="202">
        <v>10151</v>
      </c>
      <c r="X49" s="202">
        <v>9671</v>
      </c>
      <c r="Y49" s="202">
        <v>9474</v>
      </c>
      <c r="Z49" s="202">
        <v>9572</v>
      </c>
      <c r="AA49" s="202">
        <v>9517</v>
      </c>
      <c r="AB49" s="202">
        <v>9224</v>
      </c>
      <c r="AC49" s="202">
        <v>9210</v>
      </c>
      <c r="AD49" s="202">
        <v>9248</v>
      </c>
      <c r="AE49" s="202">
        <v>9180</v>
      </c>
      <c r="AF49" s="158">
        <v>16072</v>
      </c>
    </row>
    <row r="50" spans="1:42" ht="18" customHeight="1">
      <c r="A50" s="154">
        <v>16073</v>
      </c>
      <c r="B50" s="232" t="s">
        <v>414</v>
      </c>
      <c r="C50" s="202">
        <v>19591</v>
      </c>
      <c r="D50" s="202">
        <v>18714</v>
      </c>
      <c r="E50" s="202">
        <v>18111</v>
      </c>
      <c r="F50" s="202">
        <v>18212</v>
      </c>
      <c r="G50" s="202">
        <v>17257</v>
      </c>
      <c r="H50" s="202">
        <v>16893</v>
      </c>
      <c r="I50" s="202">
        <v>16423</v>
      </c>
      <c r="J50" s="202">
        <v>16718</v>
      </c>
      <c r="K50" s="202">
        <v>16981</v>
      </c>
      <c r="L50" s="202">
        <v>17101</v>
      </c>
      <c r="M50" s="202">
        <v>17292</v>
      </c>
      <c r="N50" s="202">
        <v>17577</v>
      </c>
      <c r="O50" s="202">
        <v>17945</v>
      </c>
      <c r="P50" s="202">
        <v>18082</v>
      </c>
      <c r="Q50" s="202">
        <v>17978</v>
      </c>
      <c r="R50" s="202">
        <v>18075</v>
      </c>
      <c r="S50" s="202">
        <v>18189</v>
      </c>
      <c r="T50" s="202">
        <v>18263</v>
      </c>
      <c r="U50" s="202">
        <v>18207</v>
      </c>
      <c r="V50" s="202">
        <v>18013</v>
      </c>
      <c r="W50" s="202">
        <v>17792</v>
      </c>
      <c r="X50" s="202">
        <v>17681</v>
      </c>
      <c r="Y50" s="202">
        <v>17417</v>
      </c>
      <c r="Z50" s="202">
        <v>17651</v>
      </c>
      <c r="AA50" s="202">
        <v>17541</v>
      </c>
      <c r="AB50" s="202">
        <v>17346</v>
      </c>
      <c r="AC50" s="202">
        <v>17287</v>
      </c>
      <c r="AD50" s="202">
        <v>17444</v>
      </c>
      <c r="AE50" s="202">
        <v>17355</v>
      </c>
      <c r="AF50" s="158">
        <v>16073</v>
      </c>
    </row>
    <row r="51" spans="1:42" ht="11.1" customHeight="1">
      <c r="A51" s="154">
        <v>16074</v>
      </c>
      <c r="B51" s="232" t="s">
        <v>415</v>
      </c>
      <c r="C51" s="202">
        <v>12365</v>
      </c>
      <c r="D51" s="202">
        <v>12314</v>
      </c>
      <c r="E51" s="202">
        <v>12047</v>
      </c>
      <c r="F51" s="202">
        <v>12390</v>
      </c>
      <c r="G51" s="202">
        <v>11893</v>
      </c>
      <c r="H51" s="202">
        <v>11686</v>
      </c>
      <c r="I51" s="202">
        <v>11426</v>
      </c>
      <c r="J51" s="202">
        <v>11543</v>
      </c>
      <c r="K51" s="202">
        <v>11726</v>
      </c>
      <c r="L51" s="202">
        <v>11971</v>
      </c>
      <c r="M51" s="202">
        <v>11860</v>
      </c>
      <c r="N51" s="202">
        <v>12220</v>
      </c>
      <c r="O51" s="202">
        <v>11776</v>
      </c>
      <c r="P51" s="202">
        <v>12099</v>
      </c>
      <c r="Q51" s="202">
        <v>11988</v>
      </c>
      <c r="R51" s="202">
        <v>12169</v>
      </c>
      <c r="S51" s="202">
        <v>12029</v>
      </c>
      <c r="T51" s="202">
        <v>12017</v>
      </c>
      <c r="U51" s="202">
        <v>12090</v>
      </c>
      <c r="V51" s="202">
        <v>12034</v>
      </c>
      <c r="W51" s="202">
        <v>12148</v>
      </c>
      <c r="X51" s="202">
        <v>12169</v>
      </c>
      <c r="Y51" s="202">
        <v>12120</v>
      </c>
      <c r="Z51" s="202">
        <v>12240</v>
      </c>
      <c r="AA51" s="202">
        <v>12118</v>
      </c>
      <c r="AB51" s="202">
        <v>12105</v>
      </c>
      <c r="AC51" s="202">
        <v>12119</v>
      </c>
      <c r="AD51" s="202">
        <v>12233</v>
      </c>
      <c r="AE51" s="202">
        <v>12142</v>
      </c>
      <c r="AF51" s="158">
        <v>16074</v>
      </c>
    </row>
    <row r="52" spans="1:42" ht="11.1" customHeight="1">
      <c r="A52" s="154">
        <v>16075</v>
      </c>
      <c r="B52" s="232" t="s">
        <v>416</v>
      </c>
      <c r="C52" s="202">
        <v>15955</v>
      </c>
      <c r="D52" s="202">
        <v>15471</v>
      </c>
      <c r="E52" s="202">
        <v>14738</v>
      </c>
      <c r="F52" s="202">
        <v>14191</v>
      </c>
      <c r="G52" s="202">
        <v>13659</v>
      </c>
      <c r="H52" s="202">
        <v>13654</v>
      </c>
      <c r="I52" s="202">
        <v>13180</v>
      </c>
      <c r="J52" s="202">
        <v>13197</v>
      </c>
      <c r="K52" s="202">
        <v>13486</v>
      </c>
      <c r="L52" s="202">
        <v>13653</v>
      </c>
      <c r="M52" s="202">
        <v>13364</v>
      </c>
      <c r="N52" s="202">
        <v>13614</v>
      </c>
      <c r="O52" s="202">
        <v>13621</v>
      </c>
      <c r="P52" s="202">
        <v>13860</v>
      </c>
      <c r="Q52" s="202">
        <v>13818</v>
      </c>
      <c r="R52" s="202">
        <v>13781</v>
      </c>
      <c r="S52" s="202">
        <v>13899</v>
      </c>
      <c r="T52" s="202">
        <v>13937</v>
      </c>
      <c r="U52" s="202">
        <v>13836</v>
      </c>
      <c r="V52" s="202">
        <v>13716</v>
      </c>
      <c r="W52" s="202">
        <v>13692</v>
      </c>
      <c r="X52" s="202">
        <v>13592</v>
      </c>
      <c r="Y52" s="202">
        <v>13474</v>
      </c>
      <c r="Z52" s="202">
        <v>13502</v>
      </c>
      <c r="AA52" s="202">
        <v>13319</v>
      </c>
      <c r="AB52" s="202">
        <v>13157</v>
      </c>
      <c r="AC52" s="202">
        <v>13123</v>
      </c>
      <c r="AD52" s="202">
        <v>13288</v>
      </c>
      <c r="AE52" s="202">
        <v>13205</v>
      </c>
      <c r="AF52" s="158">
        <v>16075</v>
      </c>
    </row>
    <row r="53" spans="1:42" ht="11.1" customHeight="1">
      <c r="A53" s="154">
        <v>16076</v>
      </c>
      <c r="B53" s="232" t="s">
        <v>417</v>
      </c>
      <c r="C53" s="202">
        <v>17137</v>
      </c>
      <c r="D53" s="202">
        <v>15926</v>
      </c>
      <c r="E53" s="202">
        <v>15420</v>
      </c>
      <c r="F53" s="202">
        <v>14804</v>
      </c>
      <c r="G53" s="202">
        <v>13745</v>
      </c>
      <c r="H53" s="202">
        <v>13461</v>
      </c>
      <c r="I53" s="202">
        <v>12888</v>
      </c>
      <c r="J53" s="202">
        <v>12752</v>
      </c>
      <c r="K53" s="202">
        <v>12789</v>
      </c>
      <c r="L53" s="202">
        <v>13079</v>
      </c>
      <c r="M53" s="202">
        <v>12978</v>
      </c>
      <c r="N53" s="202">
        <v>13131</v>
      </c>
      <c r="O53" s="202">
        <v>13252</v>
      </c>
      <c r="P53" s="202">
        <v>13417</v>
      </c>
      <c r="Q53" s="202">
        <v>13372</v>
      </c>
      <c r="R53" s="202">
        <v>13590</v>
      </c>
      <c r="S53" s="202">
        <v>13800</v>
      </c>
      <c r="T53" s="202">
        <v>13817</v>
      </c>
      <c r="U53" s="202">
        <v>13940</v>
      </c>
      <c r="V53" s="202">
        <v>13926</v>
      </c>
      <c r="W53" s="202">
        <v>13852</v>
      </c>
      <c r="X53" s="202">
        <v>13607</v>
      </c>
      <c r="Y53" s="202">
        <v>13468</v>
      </c>
      <c r="Z53" s="202">
        <v>13553</v>
      </c>
      <c r="AA53" s="202">
        <v>13503</v>
      </c>
      <c r="AB53" s="202">
        <v>13344</v>
      </c>
      <c r="AC53" s="202">
        <v>13250</v>
      </c>
      <c r="AD53" s="202">
        <v>13334</v>
      </c>
      <c r="AE53" s="202">
        <v>13336</v>
      </c>
      <c r="AF53" s="158">
        <v>16076</v>
      </c>
    </row>
    <row r="54" spans="1:42" ht="11.1" customHeight="1">
      <c r="A54" s="154">
        <v>16077</v>
      </c>
      <c r="B54" s="232" t="s">
        <v>457</v>
      </c>
      <c r="C54" s="202">
        <v>15701</v>
      </c>
      <c r="D54" s="202">
        <v>15457</v>
      </c>
      <c r="E54" s="202">
        <v>14488</v>
      </c>
      <c r="F54" s="202">
        <v>13837</v>
      </c>
      <c r="G54" s="202">
        <v>13270</v>
      </c>
      <c r="H54" s="202">
        <v>12923</v>
      </c>
      <c r="I54" s="202">
        <v>12485</v>
      </c>
      <c r="J54" s="202">
        <v>12532</v>
      </c>
      <c r="K54" s="202">
        <v>12460</v>
      </c>
      <c r="L54" s="202">
        <v>12798</v>
      </c>
      <c r="M54" s="202">
        <v>12806</v>
      </c>
      <c r="N54" s="202">
        <v>12917</v>
      </c>
      <c r="O54" s="202">
        <v>13105</v>
      </c>
      <c r="P54" s="202">
        <v>13277</v>
      </c>
      <c r="Q54" s="202">
        <v>13362</v>
      </c>
      <c r="R54" s="202">
        <v>13476</v>
      </c>
      <c r="S54" s="202">
        <v>13400</v>
      </c>
      <c r="T54" s="202">
        <v>13467</v>
      </c>
      <c r="U54" s="202">
        <v>13394</v>
      </c>
      <c r="V54" s="202">
        <v>13292</v>
      </c>
      <c r="W54" s="202">
        <v>13365</v>
      </c>
      <c r="X54" s="202">
        <v>13317</v>
      </c>
      <c r="Y54" s="202">
        <v>13224</v>
      </c>
      <c r="Z54" s="202">
        <v>13363</v>
      </c>
      <c r="AA54" s="202">
        <v>13338</v>
      </c>
      <c r="AB54" s="202">
        <v>13238</v>
      </c>
      <c r="AC54" s="202">
        <v>13403</v>
      </c>
      <c r="AD54" s="202">
        <v>13509</v>
      </c>
      <c r="AE54" s="202">
        <v>13513</v>
      </c>
      <c r="AF54" s="158">
        <v>16077</v>
      </c>
    </row>
    <row r="55" spans="1:42" s="169" customFormat="1" ht="18" customHeight="1">
      <c r="A55" s="149">
        <v>16</v>
      </c>
      <c r="B55" s="233" t="s">
        <v>458</v>
      </c>
      <c r="C55" s="203">
        <v>400918</v>
      </c>
      <c r="D55" s="203">
        <v>393311</v>
      </c>
      <c r="E55" s="203">
        <v>383224</v>
      </c>
      <c r="F55" s="203">
        <v>375398</v>
      </c>
      <c r="G55" s="203">
        <v>359274</v>
      </c>
      <c r="H55" s="203">
        <v>353340</v>
      </c>
      <c r="I55" s="203">
        <v>343791</v>
      </c>
      <c r="J55" s="203">
        <v>346222</v>
      </c>
      <c r="K55" s="203">
        <v>350747</v>
      </c>
      <c r="L55" s="203">
        <v>356602</v>
      </c>
      <c r="M55" s="203">
        <v>355480</v>
      </c>
      <c r="N55" s="203">
        <v>362065</v>
      </c>
      <c r="O55" s="203">
        <v>367808</v>
      </c>
      <c r="P55" s="203">
        <v>373057</v>
      </c>
      <c r="Q55" s="203">
        <v>374484</v>
      </c>
      <c r="R55" s="203">
        <v>379103</v>
      </c>
      <c r="S55" s="203">
        <v>383039</v>
      </c>
      <c r="T55" s="203">
        <v>385845</v>
      </c>
      <c r="U55" s="203">
        <v>389467</v>
      </c>
      <c r="V55" s="203">
        <v>388831</v>
      </c>
      <c r="W55" s="203">
        <v>387934</v>
      </c>
      <c r="X55" s="203">
        <v>386153</v>
      </c>
      <c r="Y55" s="203">
        <v>382338</v>
      </c>
      <c r="Z55" s="203">
        <v>386026</v>
      </c>
      <c r="AA55" s="203">
        <v>385038</v>
      </c>
      <c r="AB55" s="203">
        <v>382144</v>
      </c>
      <c r="AC55" s="203">
        <v>382397</v>
      </c>
      <c r="AD55" s="203">
        <v>386878</v>
      </c>
      <c r="AE55" s="203">
        <v>385996</v>
      </c>
      <c r="AF55" s="153">
        <v>16</v>
      </c>
    </row>
    <row r="56" spans="1:42" s="147" customFormat="1" ht="7.5" customHeight="1">
      <c r="A56" s="198"/>
      <c r="B56" s="196"/>
      <c r="AF56" s="198"/>
    </row>
    <row r="57" spans="1:42" s="193" customFormat="1" ht="12.75" customHeight="1">
      <c r="A57" s="227" t="s">
        <v>428</v>
      </c>
      <c r="B57" s="171"/>
      <c r="C57" s="200"/>
      <c r="D57" s="200"/>
      <c r="E57" s="200"/>
      <c r="F57" s="200"/>
      <c r="G57" s="200"/>
      <c r="H57" s="200"/>
      <c r="I57" s="200"/>
      <c r="J57" s="200"/>
      <c r="K57" s="200"/>
      <c r="L57" s="200"/>
      <c r="M57" s="200"/>
      <c r="N57" s="200"/>
      <c r="O57" s="200"/>
      <c r="P57" s="200"/>
      <c r="Q57" s="200"/>
      <c r="R57" s="200"/>
      <c r="S57" s="200"/>
      <c r="T57" s="200"/>
      <c r="U57" s="200"/>
      <c r="V57" s="200"/>
      <c r="W57" s="173"/>
    </row>
    <row r="58" spans="1:42" s="75" customFormat="1" ht="14.25" customHeight="1">
      <c r="A58" s="315" t="s">
        <v>252</v>
      </c>
      <c r="B58" s="315"/>
      <c r="C58" s="315"/>
      <c r="D58" s="315"/>
      <c r="E58" s="315"/>
      <c r="F58" s="315"/>
      <c r="G58" s="315"/>
      <c r="H58" s="315"/>
      <c r="I58" s="315"/>
      <c r="J58" s="315"/>
      <c r="K58" s="315"/>
      <c r="L58" s="315"/>
      <c r="M58" s="315"/>
      <c r="N58" s="315"/>
      <c r="O58" s="315"/>
      <c r="P58" s="315"/>
      <c r="Q58" s="315"/>
      <c r="R58" s="315"/>
      <c r="S58" s="315"/>
      <c r="T58" s="315"/>
      <c r="U58" s="315"/>
      <c r="V58" s="316" t="s">
        <v>253</v>
      </c>
      <c r="W58" s="316"/>
      <c r="X58" s="316"/>
      <c r="Y58" s="316"/>
      <c r="Z58" s="316"/>
      <c r="AA58" s="316"/>
      <c r="AB58" s="316"/>
      <c r="AC58" s="316"/>
      <c r="AD58" s="316"/>
      <c r="AE58" s="316"/>
      <c r="AF58" s="316"/>
    </row>
    <row r="59" spans="1:42" ht="7.5" customHeight="1">
      <c r="B59" s="197"/>
      <c r="C59" s="197"/>
      <c r="D59" s="197"/>
      <c r="E59" s="197"/>
      <c r="F59" s="197"/>
      <c r="G59" s="197"/>
      <c r="H59" s="197"/>
      <c r="I59" s="197"/>
      <c r="J59" s="197"/>
      <c r="K59" s="197"/>
      <c r="L59" s="197"/>
      <c r="M59" s="197"/>
      <c r="N59" s="197"/>
      <c r="O59" s="197"/>
      <c r="P59" s="197"/>
      <c r="Q59" s="197"/>
      <c r="R59" s="197"/>
      <c r="S59" s="197"/>
      <c r="T59" s="197"/>
      <c r="U59" s="197"/>
      <c r="V59" s="197"/>
      <c r="W59" s="147"/>
      <c r="X59" s="197"/>
      <c r="Y59" s="197"/>
      <c r="Z59" s="197"/>
      <c r="AA59" s="197"/>
      <c r="AB59" s="197"/>
      <c r="AC59" s="197"/>
      <c r="AD59" s="197"/>
      <c r="AE59" s="197"/>
    </row>
    <row r="60" spans="1:42" ht="33.6" customHeight="1">
      <c r="A60" s="137" t="s">
        <v>460</v>
      </c>
      <c r="B60" s="138" t="s">
        <v>254</v>
      </c>
      <c r="C60" s="189">
        <v>36341</v>
      </c>
      <c r="D60" s="190">
        <v>36707</v>
      </c>
      <c r="E60" s="190">
        <v>37072</v>
      </c>
      <c r="F60" s="190">
        <v>37437</v>
      </c>
      <c r="G60" s="190">
        <v>37802</v>
      </c>
      <c r="H60" s="190">
        <v>38168</v>
      </c>
      <c r="I60" s="190">
        <v>38533</v>
      </c>
      <c r="J60" s="190">
        <v>38898</v>
      </c>
      <c r="K60" s="190">
        <v>39263</v>
      </c>
      <c r="L60" s="190">
        <v>39629</v>
      </c>
      <c r="M60" s="190">
        <v>39994</v>
      </c>
      <c r="N60" s="190">
        <v>40359</v>
      </c>
      <c r="O60" s="190">
        <v>40724</v>
      </c>
      <c r="P60" s="190">
        <v>41090</v>
      </c>
      <c r="Q60" s="192">
        <v>41455</v>
      </c>
      <c r="R60" s="190">
        <v>41820</v>
      </c>
      <c r="S60" s="190">
        <v>42185</v>
      </c>
      <c r="T60" s="190">
        <v>42551</v>
      </c>
      <c r="U60" s="191">
        <v>42916</v>
      </c>
      <c r="V60" s="192">
        <v>43281</v>
      </c>
      <c r="W60" s="190">
        <v>43646</v>
      </c>
      <c r="X60" s="190">
        <v>43921</v>
      </c>
      <c r="Y60" s="190">
        <v>44012</v>
      </c>
      <c r="Z60" s="190">
        <v>44104</v>
      </c>
      <c r="AA60" s="190">
        <v>44196</v>
      </c>
      <c r="AB60" s="190">
        <v>44286</v>
      </c>
      <c r="AC60" s="190">
        <v>44377</v>
      </c>
      <c r="AD60" s="190">
        <v>44469</v>
      </c>
      <c r="AE60" s="190">
        <v>44561</v>
      </c>
      <c r="AF60" s="139" t="s">
        <v>460</v>
      </c>
    </row>
    <row r="61" spans="1:42" s="147" customFormat="1" ht="7.5" customHeight="1">
      <c r="A61" s="198"/>
      <c r="B61" s="196"/>
      <c r="AF61" s="198"/>
    </row>
    <row r="62" spans="1:42" s="198" customFormat="1" ht="11.1" customHeight="1">
      <c r="A62" s="319" t="s">
        <v>449</v>
      </c>
      <c r="B62" s="319"/>
      <c r="C62" s="319"/>
      <c r="D62" s="319"/>
      <c r="E62" s="319"/>
      <c r="F62" s="319"/>
      <c r="G62" s="319"/>
      <c r="H62" s="319"/>
      <c r="I62" s="319"/>
      <c r="J62" s="319"/>
      <c r="K62" s="319"/>
      <c r="L62" s="319"/>
      <c r="M62" s="319"/>
      <c r="N62" s="319"/>
      <c r="O62" s="319"/>
      <c r="P62" s="319"/>
      <c r="Q62" s="319"/>
      <c r="R62" s="319"/>
      <c r="S62" s="319"/>
      <c r="T62" s="319"/>
      <c r="U62" s="319"/>
      <c r="V62" s="319" t="s">
        <v>449</v>
      </c>
      <c r="W62" s="319"/>
      <c r="X62" s="319"/>
      <c r="Y62" s="319"/>
      <c r="Z62" s="319"/>
      <c r="AA62" s="319"/>
      <c r="AB62" s="319"/>
      <c r="AC62" s="319"/>
      <c r="AD62" s="319"/>
      <c r="AE62" s="319"/>
      <c r="AF62" s="319"/>
      <c r="AG62" s="172"/>
      <c r="AH62" s="172"/>
      <c r="AI62" s="172"/>
      <c r="AJ62" s="172"/>
      <c r="AK62" s="172"/>
      <c r="AL62" s="172"/>
      <c r="AM62" s="172"/>
      <c r="AN62" s="172"/>
      <c r="AO62" s="172"/>
      <c r="AP62" s="172"/>
    </row>
    <row r="63" spans="1:42" s="198" customFormat="1" ht="16.350000000000001" customHeight="1">
      <c r="A63" s="319" t="s">
        <v>259</v>
      </c>
      <c r="B63" s="319"/>
      <c r="C63" s="319"/>
      <c r="D63" s="319"/>
      <c r="E63" s="319"/>
      <c r="F63" s="319"/>
      <c r="G63" s="319"/>
      <c r="H63" s="319"/>
      <c r="I63" s="319"/>
      <c r="J63" s="319"/>
      <c r="K63" s="319"/>
      <c r="L63" s="319"/>
      <c r="M63" s="319"/>
      <c r="N63" s="319"/>
      <c r="O63" s="319"/>
      <c r="P63" s="319"/>
      <c r="Q63" s="319"/>
      <c r="R63" s="319"/>
      <c r="S63" s="319"/>
      <c r="T63" s="319"/>
      <c r="U63" s="319"/>
      <c r="V63" s="319" t="s">
        <v>259</v>
      </c>
      <c r="W63" s="319"/>
      <c r="X63" s="319"/>
      <c r="Y63" s="319"/>
      <c r="Z63" s="319"/>
      <c r="AA63" s="319"/>
      <c r="AB63" s="319"/>
      <c r="AC63" s="319"/>
      <c r="AD63" s="319"/>
      <c r="AE63" s="319"/>
      <c r="AF63" s="319"/>
      <c r="AG63" s="172"/>
      <c r="AH63" s="172"/>
      <c r="AI63" s="172"/>
      <c r="AJ63" s="172"/>
      <c r="AK63" s="172"/>
      <c r="AL63" s="172"/>
      <c r="AM63" s="172"/>
      <c r="AN63" s="172"/>
      <c r="AO63" s="172"/>
      <c r="AP63" s="172"/>
    </row>
    <row r="64" spans="1:42" ht="11.1" customHeight="1">
      <c r="A64" s="154">
        <v>16051</v>
      </c>
      <c r="B64" s="232" t="s">
        <v>397</v>
      </c>
      <c r="C64" s="228" t="s">
        <v>39</v>
      </c>
      <c r="D64" s="228">
        <v>-0.98917647060000002</v>
      </c>
      <c r="E64" s="228">
        <v>-1.6502058004</v>
      </c>
      <c r="F64" s="228">
        <v>-1.9407904275000001</v>
      </c>
      <c r="G64" s="228">
        <v>-3.5582277857000002</v>
      </c>
      <c r="H64" s="228">
        <v>-1.2785528130999999</v>
      </c>
      <c r="I64" s="228">
        <v>-4.2849452347000003</v>
      </c>
      <c r="J64" s="228">
        <v>2.5244713644000001</v>
      </c>
      <c r="K64" s="228">
        <v>1.9253288883999999</v>
      </c>
      <c r="L64" s="228">
        <v>1.6167429150999999</v>
      </c>
      <c r="M64" s="228">
        <v>-2.0565107561999998</v>
      </c>
      <c r="N64" s="228">
        <v>2.898384933</v>
      </c>
      <c r="O64" s="228">
        <v>1.9607050452999999</v>
      </c>
      <c r="P64" s="228">
        <v>-0.746401808</v>
      </c>
      <c r="Q64" s="228">
        <v>1.3412429717000001</v>
      </c>
      <c r="R64" s="228">
        <v>1.0367187654000001</v>
      </c>
      <c r="S64" s="228">
        <v>1.8570899088999999</v>
      </c>
      <c r="T64" s="228">
        <v>2.2158383605999998</v>
      </c>
      <c r="U64" s="228">
        <v>2.5013115491</v>
      </c>
      <c r="V64" s="228">
        <v>-1.2256201217</v>
      </c>
      <c r="W64" s="228">
        <v>0.82074153579999998</v>
      </c>
      <c r="X64" s="228">
        <v>1.7716842947</v>
      </c>
      <c r="Y64" s="228">
        <v>0.61674008810000003</v>
      </c>
      <c r="Z64" s="228">
        <v>-0.1039948361</v>
      </c>
      <c r="AA64" s="228">
        <v>0.16811860000000001</v>
      </c>
      <c r="AB64" s="228">
        <v>0.28532473749999998</v>
      </c>
      <c r="AC64" s="228">
        <v>1.9319176883</v>
      </c>
      <c r="AD64" s="228">
        <v>1.8514197509000001</v>
      </c>
      <c r="AE64" s="228">
        <v>1.4997576693000001</v>
      </c>
      <c r="AF64" s="158">
        <v>16051</v>
      </c>
    </row>
    <row r="65" spans="1:32" ht="11.1" customHeight="1">
      <c r="A65" s="154">
        <v>16052</v>
      </c>
      <c r="B65" s="232" t="s">
        <v>398</v>
      </c>
      <c r="C65" s="228" t="s">
        <v>39</v>
      </c>
      <c r="D65" s="228">
        <v>-2.6347331972000001</v>
      </c>
      <c r="E65" s="228">
        <v>-6.2851932063999998</v>
      </c>
      <c r="F65" s="228">
        <v>-2.4812688528</v>
      </c>
      <c r="G65" s="228">
        <v>-5.0264418280000003</v>
      </c>
      <c r="H65" s="228">
        <v>-1.7151262049</v>
      </c>
      <c r="I65" s="228">
        <v>-3.4954569749000002</v>
      </c>
      <c r="J65" s="228">
        <v>2.4424014178000002</v>
      </c>
      <c r="K65" s="228">
        <v>2.2463102125000001</v>
      </c>
      <c r="L65" s="228">
        <v>-0.94910773299999995</v>
      </c>
      <c r="M65" s="228">
        <v>-3.9369027919000001</v>
      </c>
      <c r="N65" s="228">
        <v>2.1033036037000001</v>
      </c>
      <c r="O65" s="228">
        <v>-0.24763252420000001</v>
      </c>
      <c r="P65" s="228">
        <v>-0.57560629620000003</v>
      </c>
      <c r="Q65" s="228">
        <v>-1.0508697799</v>
      </c>
      <c r="R65" s="228">
        <v>0.84296924829999997</v>
      </c>
      <c r="S65" s="228">
        <v>-1.1163967333</v>
      </c>
      <c r="T65" s="228">
        <v>-0.12791635379999999</v>
      </c>
      <c r="U65" s="228">
        <v>1.3531950439</v>
      </c>
      <c r="V65" s="228">
        <v>0.6565753688</v>
      </c>
      <c r="W65" s="228">
        <v>0.221069869</v>
      </c>
      <c r="X65" s="228">
        <v>0.40112423940000003</v>
      </c>
      <c r="Y65" s="228">
        <v>-1.0811252416999999</v>
      </c>
      <c r="Z65" s="228">
        <v>-0.47372954350000002</v>
      </c>
      <c r="AA65" s="228">
        <v>0.43343988729999999</v>
      </c>
      <c r="AB65" s="228">
        <v>0.67945860739999997</v>
      </c>
      <c r="AC65" s="228">
        <v>2.3758396652</v>
      </c>
      <c r="AD65" s="228">
        <v>3.1777369104000002</v>
      </c>
      <c r="AE65" s="228">
        <v>4.4613475750999996</v>
      </c>
      <c r="AF65" s="158">
        <v>16052</v>
      </c>
    </row>
    <row r="66" spans="1:32" ht="11.1" customHeight="1">
      <c r="A66" s="154">
        <v>16053</v>
      </c>
      <c r="B66" s="232" t="s">
        <v>399</v>
      </c>
      <c r="C66" s="228" t="s">
        <v>39</v>
      </c>
      <c r="D66" s="228">
        <v>1.0360602799</v>
      </c>
      <c r="E66" s="228">
        <v>0.49718116039999999</v>
      </c>
      <c r="F66" s="228">
        <v>-2.3079641327</v>
      </c>
      <c r="G66" s="228">
        <v>-3.4793027830000001</v>
      </c>
      <c r="H66" s="228">
        <v>-1.3889539514</v>
      </c>
      <c r="I66" s="228">
        <v>-3.3419633738000001</v>
      </c>
      <c r="J66" s="228">
        <v>4.5805278419000004</v>
      </c>
      <c r="K66" s="228">
        <v>2.7867850932999998</v>
      </c>
      <c r="L66" s="228">
        <v>4.7960863203999997</v>
      </c>
      <c r="M66" s="228">
        <v>1.8083853235</v>
      </c>
      <c r="N66" s="228">
        <v>3.8160742217000001</v>
      </c>
      <c r="O66" s="228">
        <v>4.4415091224000003</v>
      </c>
      <c r="P66" s="228">
        <v>1.9741522409000001</v>
      </c>
      <c r="Q66" s="228">
        <v>-4.0695308399999998E-2</v>
      </c>
      <c r="R66" s="228">
        <v>2.7373890116999999</v>
      </c>
      <c r="S66" s="228">
        <v>1.6152772012000001</v>
      </c>
      <c r="T66" s="228">
        <v>1.0380687094000001</v>
      </c>
      <c r="U66" s="228">
        <v>1.4391001488999999</v>
      </c>
      <c r="V66" s="228">
        <v>2.4460066675999999</v>
      </c>
      <c r="W66" s="228">
        <v>1.6147288741000001</v>
      </c>
      <c r="X66" s="228">
        <v>1.7093867552999999</v>
      </c>
      <c r="Y66" s="228">
        <v>-0.13053694199999999</v>
      </c>
      <c r="Z66" s="228">
        <v>0.1013432272</v>
      </c>
      <c r="AA66" s="228">
        <v>0.56625531399999995</v>
      </c>
      <c r="AB66" s="228">
        <v>0.1393380582</v>
      </c>
      <c r="AC66" s="228">
        <v>1.5859184385</v>
      </c>
      <c r="AD66" s="228">
        <v>1.5186093999000001</v>
      </c>
      <c r="AE66" s="228">
        <v>1.8004449768999999</v>
      </c>
      <c r="AF66" s="158">
        <v>16053</v>
      </c>
    </row>
    <row r="67" spans="1:32" ht="11.1" customHeight="1">
      <c r="A67" s="154">
        <v>16054</v>
      </c>
      <c r="B67" s="232" t="s">
        <v>400</v>
      </c>
      <c r="C67" s="228" t="s">
        <v>39</v>
      </c>
      <c r="D67" s="228">
        <v>-1.8565848483</v>
      </c>
      <c r="E67" s="228">
        <v>-2.5894261005999999</v>
      </c>
      <c r="F67" s="228">
        <v>-2.7994955864</v>
      </c>
      <c r="G67" s="228">
        <v>-7.8930980798999997</v>
      </c>
      <c r="H67" s="228">
        <v>-4.0622006873999998</v>
      </c>
      <c r="I67" s="228">
        <v>-1.1862814187999999</v>
      </c>
      <c r="J67" s="228">
        <v>0.1723523119</v>
      </c>
      <c r="K67" s="228">
        <v>0.45683773360000002</v>
      </c>
      <c r="L67" s="228">
        <v>-0.98629813369999997</v>
      </c>
      <c r="M67" s="228">
        <v>-6.1377870563999997</v>
      </c>
      <c r="N67" s="228">
        <v>3.81291307E-2</v>
      </c>
      <c r="O67" s="228">
        <v>1.5626985135</v>
      </c>
      <c r="P67" s="228">
        <v>-1.2259194395999999</v>
      </c>
      <c r="Q67" s="228">
        <v>-1.3044579534</v>
      </c>
      <c r="R67" s="228">
        <v>-0.42345694849999999</v>
      </c>
      <c r="S67" s="228">
        <v>1.6365979381</v>
      </c>
      <c r="T67" s="228">
        <v>-0.62761506280000001</v>
      </c>
      <c r="U67" s="228">
        <v>1.3588516745999999</v>
      </c>
      <c r="V67" s="228">
        <v>-1.3721047331</v>
      </c>
      <c r="W67" s="228">
        <v>1.7677089981</v>
      </c>
      <c r="X67" s="228">
        <v>-3.2128015878</v>
      </c>
      <c r="Y67" s="228">
        <v>-3.0350536150999998</v>
      </c>
      <c r="Z67" s="228">
        <v>-2.7960629427999999</v>
      </c>
      <c r="AA67" s="228">
        <v>-2.5269157695</v>
      </c>
      <c r="AB67" s="228">
        <v>-1.8711951298</v>
      </c>
      <c r="AC67" s="228">
        <v>-0.73724374309999996</v>
      </c>
      <c r="AD67" s="228">
        <v>0.25153176389999998</v>
      </c>
      <c r="AE67" s="228">
        <v>-0.5197842895</v>
      </c>
      <c r="AF67" s="158">
        <v>16054</v>
      </c>
    </row>
    <row r="68" spans="1:32" ht="11.1" customHeight="1">
      <c r="A68" s="154">
        <v>16055</v>
      </c>
      <c r="B68" s="232" t="s">
        <v>601</v>
      </c>
      <c r="C68" s="228" t="s">
        <v>39</v>
      </c>
      <c r="D68" s="228">
        <v>-2.0909757886999998</v>
      </c>
      <c r="E68" s="228">
        <v>-3.4386578410999999</v>
      </c>
      <c r="F68" s="228">
        <v>-2.8325070058000001</v>
      </c>
      <c r="G68" s="228">
        <v>-5.0758718609000004</v>
      </c>
      <c r="H68" s="228">
        <v>-1.0049546601999999</v>
      </c>
      <c r="I68" s="228">
        <v>-2.0775296284000002</v>
      </c>
      <c r="J68" s="228">
        <v>1.7985438063999999</v>
      </c>
      <c r="K68" s="228">
        <v>0.61576354680000001</v>
      </c>
      <c r="L68" s="228">
        <v>3.6860935881999999</v>
      </c>
      <c r="M68" s="228">
        <v>1.8842224745</v>
      </c>
      <c r="N68" s="228">
        <v>1.4393939393999999</v>
      </c>
      <c r="O68" s="228">
        <v>1.875851162</v>
      </c>
      <c r="P68" s="228">
        <v>0.77619663650000004</v>
      </c>
      <c r="Q68" s="228">
        <v>-0.20967051780000001</v>
      </c>
      <c r="R68" s="228">
        <v>0.84044423479999997</v>
      </c>
      <c r="S68" s="228">
        <v>0.53578262529999998</v>
      </c>
      <c r="T68" s="228">
        <v>0.45256524129999998</v>
      </c>
      <c r="U68" s="228">
        <v>1.1326315789000001</v>
      </c>
      <c r="V68" s="228">
        <v>0.84932761560000003</v>
      </c>
      <c r="W68" s="228">
        <v>0.66052924909999999</v>
      </c>
      <c r="X68" s="228">
        <v>0.97095401400000003</v>
      </c>
      <c r="Y68" s="228">
        <v>-0.75872534140000003</v>
      </c>
      <c r="Z68" s="228">
        <v>0.1052035284</v>
      </c>
      <c r="AA68" s="228">
        <v>1.2061493172</v>
      </c>
      <c r="AB68" s="228">
        <v>0.73246583190000003</v>
      </c>
      <c r="AC68" s="228">
        <v>2.2439871064000001</v>
      </c>
      <c r="AD68" s="228">
        <v>1.6814874697</v>
      </c>
      <c r="AE68" s="228">
        <v>1.3008524218999999</v>
      </c>
      <c r="AF68" s="158">
        <v>16055</v>
      </c>
    </row>
    <row r="69" spans="1:32" ht="11.1" customHeight="1">
      <c r="A69" s="154">
        <v>16056</v>
      </c>
      <c r="B69" s="232" t="s">
        <v>602</v>
      </c>
      <c r="C69" s="228" t="s">
        <v>39</v>
      </c>
      <c r="D69" s="228">
        <v>-0.73054347369999995</v>
      </c>
      <c r="E69" s="228">
        <v>-5.9426578185999999</v>
      </c>
      <c r="F69" s="228">
        <v>-0.3527655918</v>
      </c>
      <c r="G69" s="228">
        <v>-2.3192484001000002</v>
      </c>
      <c r="H69" s="228">
        <v>1.7284638973999999</v>
      </c>
      <c r="I69" s="228">
        <v>-2.9825522973999998</v>
      </c>
      <c r="J69" s="228">
        <v>1.3511604914999999</v>
      </c>
      <c r="K69" s="228">
        <v>3.3909327388000001</v>
      </c>
      <c r="L69" s="228">
        <v>1.5904393926</v>
      </c>
      <c r="M69" s="228">
        <v>-5.9835485582999999</v>
      </c>
      <c r="N69" s="228">
        <v>7.1310974176000004</v>
      </c>
      <c r="O69" s="228">
        <v>0.90889132819999996</v>
      </c>
      <c r="P69" s="228">
        <v>2.1190496910999999</v>
      </c>
      <c r="Q69" s="228">
        <v>-5.2537389748000001</v>
      </c>
      <c r="R69" s="228">
        <v>3.9890268033999998</v>
      </c>
      <c r="S69" s="228">
        <v>3.5246291571000001</v>
      </c>
      <c r="T69" s="228">
        <v>-0.82295931160000002</v>
      </c>
      <c r="U69" s="228">
        <v>0.26957583930000001</v>
      </c>
      <c r="V69" s="228">
        <v>-1.024994749</v>
      </c>
      <c r="W69" s="228">
        <v>-3.1789822164000001</v>
      </c>
      <c r="X69" s="228">
        <v>-3.0678594807000001</v>
      </c>
      <c r="Y69" s="228">
        <v>-4.3091355427</v>
      </c>
      <c r="Z69" s="228">
        <v>-2.4611057396999998</v>
      </c>
      <c r="AA69" s="228">
        <v>-0.34658144660000001</v>
      </c>
      <c r="AB69" s="228">
        <v>-1.5487124077000001</v>
      </c>
      <c r="AC69" s="228">
        <v>0.21989097069999999</v>
      </c>
      <c r="AD69" s="228" t="s">
        <v>310</v>
      </c>
      <c r="AE69" s="228" t="s">
        <v>310</v>
      </c>
      <c r="AF69" s="158">
        <v>16056</v>
      </c>
    </row>
    <row r="70" spans="1:32" ht="18" customHeight="1">
      <c r="A70" s="154">
        <v>16061</v>
      </c>
      <c r="B70" s="232" t="s">
        <v>403</v>
      </c>
      <c r="C70" s="228" t="s">
        <v>39</v>
      </c>
      <c r="D70" s="228">
        <v>-0.63675490830000003</v>
      </c>
      <c r="E70" s="228">
        <v>-3.7233726933</v>
      </c>
      <c r="F70" s="228">
        <v>-2.4806631537000001</v>
      </c>
      <c r="G70" s="228">
        <v>-3.3906338873999999</v>
      </c>
      <c r="H70" s="228">
        <v>-6.8688058100000005E-2</v>
      </c>
      <c r="I70" s="228">
        <v>-1.6103692065999999</v>
      </c>
      <c r="J70" s="228">
        <v>1.3639387891000001</v>
      </c>
      <c r="K70" s="228">
        <v>2.3137512306999999</v>
      </c>
      <c r="L70" s="228">
        <v>1.7353648757</v>
      </c>
      <c r="M70" s="228">
        <v>-1.0278723673000001</v>
      </c>
      <c r="N70" s="228">
        <v>3.1666135712000001</v>
      </c>
      <c r="O70" s="228">
        <v>3.0354496047000001</v>
      </c>
      <c r="P70" s="228">
        <v>2.7991728353999998</v>
      </c>
      <c r="Q70" s="228">
        <v>1.6938281683</v>
      </c>
      <c r="R70" s="228">
        <v>1.2470615217000001</v>
      </c>
      <c r="S70" s="228">
        <v>9.62709177E-2</v>
      </c>
      <c r="T70" s="228">
        <v>1.0240162936999999</v>
      </c>
      <c r="U70" s="228">
        <v>1.0752387085999999</v>
      </c>
      <c r="V70" s="228">
        <v>0.24655788570000001</v>
      </c>
      <c r="W70" s="228">
        <v>-1.3817498500000001E-2</v>
      </c>
      <c r="X70" s="228">
        <v>-1.2134506984</v>
      </c>
      <c r="Y70" s="228">
        <v>-2.8744368590999998</v>
      </c>
      <c r="Z70" s="228">
        <v>-2.6750785167000002</v>
      </c>
      <c r="AA70" s="228">
        <v>-1.8776448169</v>
      </c>
      <c r="AB70" s="228">
        <v>-1.8045873622999999</v>
      </c>
      <c r="AC70" s="228">
        <v>-0.20204319740000001</v>
      </c>
      <c r="AD70" s="228">
        <v>0.93129900639999996</v>
      </c>
      <c r="AE70" s="228">
        <v>0.97678005310000005</v>
      </c>
      <c r="AF70" s="158">
        <v>16061</v>
      </c>
    </row>
    <row r="71" spans="1:32" ht="11.1" customHeight="1">
      <c r="A71" s="154">
        <v>16062</v>
      </c>
      <c r="B71" s="232" t="s">
        <v>404</v>
      </c>
      <c r="C71" s="228" t="s">
        <v>39</v>
      </c>
      <c r="D71" s="228">
        <v>-3.1402257872999999</v>
      </c>
      <c r="E71" s="228">
        <v>-6.7969205288000003</v>
      </c>
      <c r="F71" s="228">
        <v>-3.4488432552999999</v>
      </c>
      <c r="G71" s="228">
        <v>-5.4705341014000002</v>
      </c>
      <c r="H71" s="228">
        <v>-1.8641378813</v>
      </c>
      <c r="I71" s="228">
        <v>-0.83036337579999997</v>
      </c>
      <c r="J71" s="228">
        <v>1.0781371568</v>
      </c>
      <c r="K71" s="228">
        <v>1.3598709771999999</v>
      </c>
      <c r="L71" s="228">
        <v>0.33269446349999998</v>
      </c>
      <c r="M71" s="228">
        <v>-2.8149216075000001</v>
      </c>
      <c r="N71" s="228">
        <v>1.9136626613000001</v>
      </c>
      <c r="O71" s="228">
        <v>1.8595342067</v>
      </c>
      <c r="P71" s="228">
        <v>2.9223679040000001</v>
      </c>
      <c r="Q71" s="228">
        <v>0.32628692419999999</v>
      </c>
      <c r="R71" s="228">
        <v>1.9928727122000001</v>
      </c>
      <c r="S71" s="228">
        <v>1.1058719767</v>
      </c>
      <c r="T71" s="228">
        <v>1.4863277973</v>
      </c>
      <c r="U71" s="228">
        <v>0.64136471829999997</v>
      </c>
      <c r="V71" s="228">
        <v>-0.60771302810000005</v>
      </c>
      <c r="W71" s="228">
        <v>-1.2724328254999999</v>
      </c>
      <c r="X71" s="228">
        <v>-8.4047739100000005E-2</v>
      </c>
      <c r="Y71" s="228">
        <v>-1.5867702196</v>
      </c>
      <c r="Z71" s="228">
        <v>-0.94802439670000005</v>
      </c>
      <c r="AA71" s="228">
        <v>-0.53867773019999998</v>
      </c>
      <c r="AB71" s="228">
        <v>-0.3230148048</v>
      </c>
      <c r="AC71" s="228">
        <v>0.92523300900000005</v>
      </c>
      <c r="AD71" s="228">
        <v>0.32126363699999999</v>
      </c>
      <c r="AE71" s="228">
        <v>2.6911561899999999E-2</v>
      </c>
      <c r="AF71" s="158">
        <v>16062</v>
      </c>
    </row>
    <row r="72" spans="1:32" ht="11.1" customHeight="1">
      <c r="A72" s="154">
        <v>16063</v>
      </c>
      <c r="B72" s="232" t="s">
        <v>454</v>
      </c>
      <c r="C72" s="228" t="s">
        <v>39</v>
      </c>
      <c r="D72" s="228">
        <v>0.1807920647</v>
      </c>
      <c r="E72" s="228">
        <v>0.87550298739999999</v>
      </c>
      <c r="F72" s="228">
        <v>-3.5949134513000001</v>
      </c>
      <c r="G72" s="228">
        <v>-2.6055119491999998</v>
      </c>
      <c r="H72" s="228">
        <v>-2.0752870899999998</v>
      </c>
      <c r="I72" s="228">
        <v>7.8880942400000001E-2</v>
      </c>
      <c r="J72" s="228">
        <v>0.23382901580000001</v>
      </c>
      <c r="K72" s="228">
        <v>1.0877827579999999</v>
      </c>
      <c r="L72" s="228">
        <v>1.0008816056000001</v>
      </c>
      <c r="M72" s="228">
        <v>-1.5917026083000001</v>
      </c>
      <c r="N72" s="228">
        <v>-0.67828446210000004</v>
      </c>
      <c r="O72" s="228">
        <v>2.5583105694000001</v>
      </c>
      <c r="P72" s="228">
        <v>3.8979665011</v>
      </c>
      <c r="Q72" s="228">
        <v>-0.3303096036</v>
      </c>
      <c r="R72" s="228">
        <v>-0.217638621</v>
      </c>
      <c r="S72" s="228">
        <v>1.0509096317</v>
      </c>
      <c r="T72" s="228">
        <v>1.4790286976</v>
      </c>
      <c r="U72" s="228">
        <v>-0.1909457859</v>
      </c>
      <c r="V72" s="228">
        <v>0.87664067420000003</v>
      </c>
      <c r="W72" s="228">
        <v>-1.0514691760999999</v>
      </c>
      <c r="X72" s="228">
        <v>0.1847440323</v>
      </c>
      <c r="Y72" s="228">
        <v>-1.3076811102000001</v>
      </c>
      <c r="Z72" s="228">
        <v>-1.8302908341999999</v>
      </c>
      <c r="AA72" s="228">
        <v>-3.3202796531000001</v>
      </c>
      <c r="AB72" s="228">
        <v>-2.9261901296000001</v>
      </c>
      <c r="AC72" s="228">
        <v>-1.7404557634</v>
      </c>
      <c r="AD72" s="202" t="s">
        <v>310</v>
      </c>
      <c r="AE72" s="202" t="s">
        <v>310</v>
      </c>
      <c r="AF72" s="158">
        <v>16063</v>
      </c>
    </row>
    <row r="73" spans="1:32" ht="11.1" customHeight="1">
      <c r="A73" s="154">
        <v>16064</v>
      </c>
      <c r="B73" s="232" t="s">
        <v>396</v>
      </c>
      <c r="C73" s="228" t="s">
        <v>39</v>
      </c>
      <c r="D73" s="228">
        <v>-4.3879428764000004</v>
      </c>
      <c r="E73" s="228">
        <v>-4.3399295202000001</v>
      </c>
      <c r="F73" s="228">
        <v>-4.2619513163000002</v>
      </c>
      <c r="G73" s="228">
        <v>-3.8508213703999998</v>
      </c>
      <c r="H73" s="228">
        <v>-2.5674178056999999</v>
      </c>
      <c r="I73" s="228">
        <v>-2.7424960505999998</v>
      </c>
      <c r="J73" s="228">
        <v>6.4973035999999996E-3</v>
      </c>
      <c r="K73" s="228">
        <v>0.90306652809999999</v>
      </c>
      <c r="L73" s="228">
        <v>2.5336423926</v>
      </c>
      <c r="M73" s="228">
        <v>-0.97962259409999997</v>
      </c>
      <c r="N73" s="228">
        <v>1.0654152266000001</v>
      </c>
      <c r="O73" s="228">
        <v>2.2809274306999998</v>
      </c>
      <c r="P73" s="228">
        <v>1.6595092025</v>
      </c>
      <c r="Q73" s="228">
        <v>2.1695181195000002</v>
      </c>
      <c r="R73" s="228">
        <v>2.3331364442</v>
      </c>
      <c r="S73" s="228">
        <v>0.37518037520000003</v>
      </c>
      <c r="T73" s="228">
        <v>1.3139735480000001</v>
      </c>
      <c r="U73" s="228">
        <v>1.0840877487</v>
      </c>
      <c r="V73" s="228">
        <v>1.6929167018</v>
      </c>
      <c r="W73" s="228">
        <v>-0.94969907789999997</v>
      </c>
      <c r="X73" s="228">
        <v>-1.1914084349</v>
      </c>
      <c r="Y73" s="228">
        <v>-2.6004794024</v>
      </c>
      <c r="Z73" s="228">
        <v>-1.2881337232000001</v>
      </c>
      <c r="AA73" s="228">
        <v>-0.4832275103</v>
      </c>
      <c r="AB73" s="228">
        <v>-0.65666572320000005</v>
      </c>
      <c r="AC73" s="228">
        <v>1.0902847332000001</v>
      </c>
      <c r="AD73" s="228">
        <v>0.65107441249999998</v>
      </c>
      <c r="AE73" s="228">
        <v>0.49686635420000003</v>
      </c>
      <c r="AF73" s="158">
        <v>16064</v>
      </c>
    </row>
    <row r="74" spans="1:32" ht="11.1" customHeight="1">
      <c r="A74" s="154">
        <v>16065</v>
      </c>
      <c r="B74" s="232" t="s">
        <v>406</v>
      </c>
      <c r="C74" s="228" t="s">
        <v>39</v>
      </c>
      <c r="D74" s="228">
        <v>-7.1420845801999997</v>
      </c>
      <c r="E74" s="228">
        <v>-6.9381891598000003</v>
      </c>
      <c r="F74" s="228">
        <v>-5.2693061871999998</v>
      </c>
      <c r="G74" s="228">
        <v>-4.5098211925999996</v>
      </c>
      <c r="H74" s="228">
        <v>-3.3945208007000001</v>
      </c>
      <c r="I74" s="228">
        <v>-4.6261816098999997</v>
      </c>
      <c r="J74" s="228">
        <v>-0.59067928120000002</v>
      </c>
      <c r="K74" s="228">
        <v>1.6919280931</v>
      </c>
      <c r="L74" s="228">
        <v>-0.34662045060000002</v>
      </c>
      <c r="M74" s="228">
        <v>-2.0223602484000001</v>
      </c>
      <c r="N74" s="228">
        <v>-0.41079216959999998</v>
      </c>
      <c r="O74" s="228">
        <v>1.3800478688</v>
      </c>
      <c r="P74" s="228">
        <v>1.8233875828999999</v>
      </c>
      <c r="Q74" s="228">
        <v>0.18745991810000001</v>
      </c>
      <c r="R74" s="228">
        <v>0.6253385199</v>
      </c>
      <c r="S74" s="228">
        <v>1.213544725</v>
      </c>
      <c r="T74" s="228">
        <v>-0.45929220650000002</v>
      </c>
      <c r="U74" s="228">
        <v>-0.31084559719999999</v>
      </c>
      <c r="V74" s="228">
        <v>-0.66260657730000005</v>
      </c>
      <c r="W74" s="228">
        <v>-1.5351414979</v>
      </c>
      <c r="X74" s="228">
        <v>-2.9802980298000001</v>
      </c>
      <c r="Y74" s="228">
        <v>-3.9101414623999999</v>
      </c>
      <c r="Z74" s="228">
        <v>-2.9595560665999998</v>
      </c>
      <c r="AA74" s="228">
        <v>-2.4993611040000001</v>
      </c>
      <c r="AB74" s="228">
        <v>-2.6698278528000001</v>
      </c>
      <c r="AC74" s="228">
        <v>-1.1145093567</v>
      </c>
      <c r="AD74" s="228">
        <v>-0.18031013339999999</v>
      </c>
      <c r="AE74" s="228">
        <v>0.39316418539999998</v>
      </c>
      <c r="AF74" s="158">
        <v>16065</v>
      </c>
    </row>
    <row r="75" spans="1:32" ht="11.1" customHeight="1">
      <c r="A75" s="154">
        <v>16066</v>
      </c>
      <c r="B75" s="232" t="s">
        <v>407</v>
      </c>
      <c r="C75" s="228" t="s">
        <v>39</v>
      </c>
      <c r="D75" s="228">
        <v>-2.8478454200000001</v>
      </c>
      <c r="E75" s="228">
        <v>-2.8356252730999998</v>
      </c>
      <c r="F75" s="228">
        <v>-3.3787255909999998</v>
      </c>
      <c r="G75" s="228">
        <v>-3.9755351682</v>
      </c>
      <c r="H75" s="228">
        <v>-2.9654758607999998</v>
      </c>
      <c r="I75" s="228">
        <v>-1.5839417793999999</v>
      </c>
      <c r="J75" s="228">
        <v>0.22715739109999999</v>
      </c>
      <c r="K75" s="228">
        <v>1.2417118746</v>
      </c>
      <c r="L75" s="228">
        <v>1.5956180042999999</v>
      </c>
      <c r="M75" s="228">
        <v>-4.5007032348999996</v>
      </c>
      <c r="N75" s="228">
        <v>1.4727540501</v>
      </c>
      <c r="O75" s="228">
        <v>2.6221577164999998</v>
      </c>
      <c r="P75" s="228">
        <v>0.4030737318</v>
      </c>
      <c r="Q75" s="228">
        <v>-0.61274797510000001</v>
      </c>
      <c r="R75" s="228">
        <v>1.1621864223</v>
      </c>
      <c r="S75" s="228">
        <v>0.44365572320000002</v>
      </c>
      <c r="T75" s="228">
        <v>-0.39752650179999999</v>
      </c>
      <c r="U75" s="228">
        <v>1.0339596219</v>
      </c>
      <c r="V75" s="228">
        <v>0.80391794490000001</v>
      </c>
      <c r="W75" s="228">
        <v>1.4712622605000001</v>
      </c>
      <c r="X75" s="228">
        <v>-2.3030412826000002</v>
      </c>
      <c r="Y75" s="228">
        <v>-2.2245810560999999</v>
      </c>
      <c r="Z75" s="228">
        <v>-1.2380290219000001</v>
      </c>
      <c r="AA75" s="228">
        <v>-0.96762442510000002</v>
      </c>
      <c r="AB75" s="228">
        <v>0.47285707659999998</v>
      </c>
      <c r="AC75" s="228">
        <v>0.50585545009999999</v>
      </c>
      <c r="AD75" s="228">
        <v>0.1407970932</v>
      </c>
      <c r="AE75" s="228">
        <v>-0.21150883970000001</v>
      </c>
      <c r="AF75" s="158">
        <v>16066</v>
      </c>
    </row>
    <row r="76" spans="1:32" ht="18" customHeight="1">
      <c r="A76" s="154">
        <v>16067</v>
      </c>
      <c r="B76" s="232" t="s">
        <v>455</v>
      </c>
      <c r="C76" s="228" t="s">
        <v>39</v>
      </c>
      <c r="D76" s="228">
        <v>-0.76800000000000002</v>
      </c>
      <c r="E76" s="228">
        <v>-2.9909706545999999</v>
      </c>
      <c r="F76" s="228">
        <v>-2.0423003407000002</v>
      </c>
      <c r="G76" s="228">
        <v>-2.8314492354</v>
      </c>
      <c r="H76" s="228">
        <v>-0.52167459729999999</v>
      </c>
      <c r="I76" s="228">
        <v>-1.9418540867</v>
      </c>
      <c r="J76" s="228">
        <v>0.1521593198</v>
      </c>
      <c r="K76" s="228">
        <v>2.5336252736999998</v>
      </c>
      <c r="L76" s="228">
        <v>1.9981696155999999</v>
      </c>
      <c r="M76" s="228">
        <v>-4.5867247752000004</v>
      </c>
      <c r="N76" s="228">
        <v>1.5852402489999999</v>
      </c>
      <c r="O76" s="228">
        <v>1.6883403130000001</v>
      </c>
      <c r="P76" s="228">
        <v>1.2203051846999999</v>
      </c>
      <c r="Q76" s="228">
        <v>1.1413520632</v>
      </c>
      <c r="R76" s="228">
        <v>1.1475271003</v>
      </c>
      <c r="S76" s="228">
        <v>0.69703185830000003</v>
      </c>
      <c r="T76" s="228">
        <v>0.35753632530000001</v>
      </c>
      <c r="U76" s="228">
        <v>1.4229789348999999</v>
      </c>
      <c r="V76" s="228">
        <v>3.9496793694000001</v>
      </c>
      <c r="W76" s="228">
        <v>-0.74459724949999995</v>
      </c>
      <c r="X76" s="228">
        <v>-0.75514964610000002</v>
      </c>
      <c r="Y76" s="228">
        <v>-1.9100967914</v>
      </c>
      <c r="Z76" s="228">
        <v>-2.3363756922999999</v>
      </c>
      <c r="AA76" s="228">
        <v>-1.1803485779</v>
      </c>
      <c r="AB76" s="228">
        <v>-0.30674846630000002</v>
      </c>
      <c r="AC76" s="228">
        <v>0.94236822990000002</v>
      </c>
      <c r="AD76" s="228">
        <v>1.3958225169</v>
      </c>
      <c r="AE76" s="228">
        <v>0.93478477979999997</v>
      </c>
      <c r="AF76" s="158">
        <v>16067</v>
      </c>
    </row>
    <row r="77" spans="1:32" ht="11.1" customHeight="1">
      <c r="A77" s="154">
        <v>16068</v>
      </c>
      <c r="B77" s="232" t="s">
        <v>409</v>
      </c>
      <c r="C77" s="228" t="s">
        <v>39</v>
      </c>
      <c r="D77" s="228">
        <v>-0.91039555120000004</v>
      </c>
      <c r="E77" s="228">
        <v>-3.6840914234</v>
      </c>
      <c r="F77" s="228">
        <v>-3.2141346740999999</v>
      </c>
      <c r="G77" s="228">
        <v>-3.6995678982000002</v>
      </c>
      <c r="H77" s="228">
        <v>1.9006806151</v>
      </c>
      <c r="I77" s="228">
        <v>-3.794775381</v>
      </c>
      <c r="J77" s="228">
        <v>-0.51427102079999998</v>
      </c>
      <c r="K77" s="228">
        <v>1.9539932798999999</v>
      </c>
      <c r="L77" s="228">
        <v>2.9610099882999998</v>
      </c>
      <c r="M77" s="228">
        <v>-0.61062687739999999</v>
      </c>
      <c r="N77" s="228">
        <v>4.3997423574000001</v>
      </c>
      <c r="O77" s="228">
        <v>1.0678183285</v>
      </c>
      <c r="P77" s="228">
        <v>2.8362133734000001</v>
      </c>
      <c r="Q77" s="228">
        <v>2.5616438356</v>
      </c>
      <c r="R77" s="228">
        <v>1.8610035171999999</v>
      </c>
      <c r="S77" s="228">
        <v>0.41085711790000001</v>
      </c>
      <c r="T77" s="228">
        <v>3.7827014321000001</v>
      </c>
      <c r="U77" s="228">
        <v>-0.17196543910000001</v>
      </c>
      <c r="V77" s="228">
        <v>2.1637746312999999</v>
      </c>
      <c r="W77" s="228">
        <v>-1.5750945879</v>
      </c>
      <c r="X77" s="228">
        <v>-1.3803875215999999</v>
      </c>
      <c r="Y77" s="228">
        <v>-2.4986420424000002</v>
      </c>
      <c r="Z77" s="228">
        <v>-1.2814606977</v>
      </c>
      <c r="AA77" s="228">
        <v>0.34433779539999998</v>
      </c>
      <c r="AB77" s="228">
        <v>-0.88605427619999999</v>
      </c>
      <c r="AC77" s="228">
        <v>-0.37283051210000001</v>
      </c>
      <c r="AD77" s="228">
        <v>-0.65328978069999999</v>
      </c>
      <c r="AE77" s="228">
        <v>-0.87933770860000005</v>
      </c>
      <c r="AF77" s="158">
        <v>16068</v>
      </c>
    </row>
    <row r="78" spans="1:32" ht="11.1" customHeight="1">
      <c r="A78" s="154">
        <v>16069</v>
      </c>
      <c r="B78" s="232" t="s">
        <v>410</v>
      </c>
      <c r="C78" s="228" t="s">
        <v>39</v>
      </c>
      <c r="D78" s="228">
        <v>-2.6402948174</v>
      </c>
      <c r="E78" s="228">
        <v>-1.2888697235</v>
      </c>
      <c r="F78" s="228">
        <v>-3.7811862926000002</v>
      </c>
      <c r="G78" s="228">
        <v>-5.1808505271999996</v>
      </c>
      <c r="H78" s="228">
        <v>-2.2930410725999999</v>
      </c>
      <c r="I78" s="228">
        <v>-0.7623196297</v>
      </c>
      <c r="J78" s="228">
        <v>2.0521262003</v>
      </c>
      <c r="K78" s="228">
        <v>3.5539545136999999</v>
      </c>
      <c r="L78" s="228">
        <v>1.225337487</v>
      </c>
      <c r="M78" s="228">
        <v>-1.8926959376000001</v>
      </c>
      <c r="N78" s="228">
        <v>0.95676269150000004</v>
      </c>
      <c r="O78" s="228">
        <v>2.1180735369999999</v>
      </c>
      <c r="P78" s="228">
        <v>1.1308889902999999</v>
      </c>
      <c r="Q78" s="228">
        <v>-1.2586500852</v>
      </c>
      <c r="R78" s="228">
        <v>1.0715555329999999</v>
      </c>
      <c r="S78" s="228">
        <v>-0.18088634310000001</v>
      </c>
      <c r="T78" s="228">
        <v>1.4698479815000001</v>
      </c>
      <c r="U78" s="228">
        <v>-0.57545391410000002</v>
      </c>
      <c r="V78" s="228">
        <v>-0.1197485281</v>
      </c>
      <c r="W78" s="228">
        <v>-2.8024777699999999</v>
      </c>
      <c r="X78" s="228">
        <v>-2.0151646227</v>
      </c>
      <c r="Y78" s="228">
        <v>-2.3076527728</v>
      </c>
      <c r="Z78" s="228">
        <v>-3.09757357E-2</v>
      </c>
      <c r="AA78" s="228">
        <v>0.3675505382</v>
      </c>
      <c r="AB78" s="228">
        <v>-2.0358348480999999</v>
      </c>
      <c r="AC78" s="228">
        <v>-0.66813973059999998</v>
      </c>
      <c r="AD78" s="228">
        <v>-2.2412724644000002</v>
      </c>
      <c r="AE78" s="228">
        <v>-1.8467172378000001</v>
      </c>
      <c r="AF78" s="158">
        <v>16069</v>
      </c>
    </row>
    <row r="79" spans="1:32" ht="11.1" customHeight="1">
      <c r="A79" s="154">
        <v>16070</v>
      </c>
      <c r="B79" s="232" t="s">
        <v>411</v>
      </c>
      <c r="C79" s="228" t="s">
        <v>39</v>
      </c>
      <c r="D79" s="228">
        <v>-2.0246283559</v>
      </c>
      <c r="E79" s="228">
        <v>-3.1053614901</v>
      </c>
      <c r="F79" s="228">
        <v>-3.8067136054000001</v>
      </c>
      <c r="G79" s="228">
        <v>-4.9778290713000004</v>
      </c>
      <c r="H79" s="228">
        <v>0.23651996040000001</v>
      </c>
      <c r="I79" s="228">
        <v>-3.0356174867000001</v>
      </c>
      <c r="J79" s="228">
        <v>3.7751981320999999</v>
      </c>
      <c r="K79" s="228">
        <v>4.0973476566000002</v>
      </c>
      <c r="L79" s="228">
        <v>4.3866057839000003</v>
      </c>
      <c r="M79" s="228">
        <v>1.1198273598999999</v>
      </c>
      <c r="N79" s="228">
        <v>3.2905551549999998</v>
      </c>
      <c r="O79" s="228">
        <v>1.8204154567999999</v>
      </c>
      <c r="P79" s="228">
        <v>5.6816935395000003</v>
      </c>
      <c r="Q79" s="228">
        <v>-1.2013492475000001</v>
      </c>
      <c r="R79" s="228">
        <v>-0.83252357070000005</v>
      </c>
      <c r="S79" s="228">
        <v>-0.68061440679999996</v>
      </c>
      <c r="T79" s="228">
        <v>0.91192704579999995</v>
      </c>
      <c r="U79" s="228">
        <v>1.8575769585999999</v>
      </c>
      <c r="V79" s="228">
        <v>0.87942305700000001</v>
      </c>
      <c r="W79" s="228">
        <v>-0.94118857199999995</v>
      </c>
      <c r="X79" s="228">
        <v>-1.9476331742999999</v>
      </c>
      <c r="Y79" s="228">
        <v>-1.9262220607</v>
      </c>
      <c r="Z79" s="228">
        <v>-0.5614924832</v>
      </c>
      <c r="AA79" s="228">
        <v>0.31315240080000001</v>
      </c>
      <c r="AB79" s="228">
        <v>1.2601946855999999</v>
      </c>
      <c r="AC79" s="228">
        <v>2.4325683581000002</v>
      </c>
      <c r="AD79" s="228">
        <v>2.4512099921999999</v>
      </c>
      <c r="AE79" s="228">
        <v>2.5078043704000001</v>
      </c>
      <c r="AF79" s="158">
        <v>16070</v>
      </c>
    </row>
    <row r="80" spans="1:32" ht="11.1" customHeight="1">
      <c r="A80" s="154">
        <v>16071</v>
      </c>
      <c r="B80" s="232" t="s">
        <v>456</v>
      </c>
      <c r="C80" s="228" t="s">
        <v>39</v>
      </c>
      <c r="D80" s="228">
        <v>-4.0858546676999996</v>
      </c>
      <c r="E80" s="228">
        <v>-1.7601972037</v>
      </c>
      <c r="F80" s="228">
        <v>-3.7755822159000001</v>
      </c>
      <c r="G80" s="228">
        <v>-4.9953143461999998</v>
      </c>
      <c r="H80" s="228">
        <v>-2.3630827292999999</v>
      </c>
      <c r="I80" s="228">
        <v>-3.6721426688999999</v>
      </c>
      <c r="J80" s="228">
        <v>2.5718194254000002</v>
      </c>
      <c r="K80" s="228">
        <v>1.800480128</v>
      </c>
      <c r="L80" s="228">
        <v>0.6332154243</v>
      </c>
      <c r="M80" s="228">
        <v>1.1543134872</v>
      </c>
      <c r="N80" s="228">
        <v>1.0682110681999999</v>
      </c>
      <c r="O80" s="228">
        <v>1.5832590517</v>
      </c>
      <c r="P80" s="228">
        <v>0.96941333780000005</v>
      </c>
      <c r="Q80" s="228">
        <v>1.113226287</v>
      </c>
      <c r="R80" s="228">
        <v>0.60573814100000001</v>
      </c>
      <c r="S80" s="228">
        <v>1.4075912290000001</v>
      </c>
      <c r="T80" s="228">
        <v>1.0711276929</v>
      </c>
      <c r="U80" s="228">
        <v>2.0838294832000002</v>
      </c>
      <c r="V80" s="228">
        <v>0.61821999299999997</v>
      </c>
      <c r="W80" s="228">
        <v>0.61442151629999997</v>
      </c>
      <c r="X80" s="228">
        <v>0.58398647609999998</v>
      </c>
      <c r="Y80" s="228">
        <v>-0.74893420899999996</v>
      </c>
      <c r="Z80" s="228">
        <v>-2.6047949337</v>
      </c>
      <c r="AA80" s="228">
        <v>-1.5104820606</v>
      </c>
      <c r="AB80" s="228">
        <v>-1.8792971733999999</v>
      </c>
      <c r="AC80" s="228">
        <v>-4.2566364799999999E-2</v>
      </c>
      <c r="AD80" s="228">
        <v>1.8500599915</v>
      </c>
      <c r="AE80" s="228">
        <v>0.84215406010000005</v>
      </c>
      <c r="AF80" s="158">
        <v>16071</v>
      </c>
    </row>
    <row r="81" spans="1:42" ht="11.1" customHeight="1">
      <c r="A81" s="154">
        <v>16072</v>
      </c>
      <c r="B81" s="232" t="s">
        <v>413</v>
      </c>
      <c r="C81" s="228" t="s">
        <v>39</v>
      </c>
      <c r="D81" s="228">
        <v>-0.69048768709999997</v>
      </c>
      <c r="E81" s="228">
        <v>-2.8054650654</v>
      </c>
      <c r="F81" s="228">
        <v>-1.1455727864</v>
      </c>
      <c r="G81" s="228">
        <v>-3.6941450330999999</v>
      </c>
      <c r="H81" s="228">
        <v>-0.85649729389999996</v>
      </c>
      <c r="I81" s="228">
        <v>-2.0828916683999998</v>
      </c>
      <c r="J81" s="228">
        <v>-0.24357239510000001</v>
      </c>
      <c r="K81" s="228">
        <v>5.7569180684000001</v>
      </c>
      <c r="L81" s="228">
        <v>1.5237802062000001</v>
      </c>
      <c r="M81" s="228">
        <v>-3.0018192843999998</v>
      </c>
      <c r="N81" s="228">
        <v>5.6788579764999998</v>
      </c>
      <c r="O81" s="228">
        <v>3.2488661014</v>
      </c>
      <c r="P81" s="228">
        <v>0.66370625029999997</v>
      </c>
      <c r="Q81" s="228">
        <v>-0.3130632767</v>
      </c>
      <c r="R81" s="228">
        <v>1.2894937191</v>
      </c>
      <c r="S81" s="228">
        <v>-2.0904777563999999</v>
      </c>
      <c r="T81" s="228">
        <v>1.6169273582000001</v>
      </c>
      <c r="U81" s="228">
        <v>0.44855753339999999</v>
      </c>
      <c r="V81" s="228">
        <v>1.6687035818</v>
      </c>
      <c r="W81" s="228">
        <v>0.42073142540000003</v>
      </c>
      <c r="X81" s="228">
        <v>-4.1089587264</v>
      </c>
      <c r="Y81" s="228">
        <v>-6.0128913443999998</v>
      </c>
      <c r="Z81" s="228">
        <v>-4.2566943674999997</v>
      </c>
      <c r="AA81" s="228">
        <v>-3.7299095638000002</v>
      </c>
      <c r="AB81" s="228">
        <v>-4.4145873321</v>
      </c>
      <c r="AC81" s="228">
        <v>-2.3268345252999998</v>
      </c>
      <c r="AD81" s="228">
        <v>-3.3368695149000001</v>
      </c>
      <c r="AE81" s="228">
        <v>-3.4801654904000001</v>
      </c>
      <c r="AF81" s="158">
        <v>16072</v>
      </c>
    </row>
    <row r="82" spans="1:42" ht="18" customHeight="1">
      <c r="A82" s="154">
        <v>16073</v>
      </c>
      <c r="B82" s="232" t="s">
        <v>414</v>
      </c>
      <c r="C82" s="228" t="s">
        <v>39</v>
      </c>
      <c r="D82" s="228">
        <v>-3.9967216275999999</v>
      </c>
      <c r="E82" s="228">
        <v>-4.5698789734999998</v>
      </c>
      <c r="F82" s="228">
        <v>-0.78145555960000002</v>
      </c>
      <c r="G82" s="228">
        <v>-5.8447585457000004</v>
      </c>
      <c r="H82" s="228">
        <v>-0.8308688917</v>
      </c>
      <c r="I82" s="228">
        <v>-3.5472877023999998</v>
      </c>
      <c r="J82" s="228">
        <v>1.8933482524</v>
      </c>
      <c r="K82" s="228">
        <v>1.2628597850000001</v>
      </c>
      <c r="L82" s="228">
        <v>1.0245141406</v>
      </c>
      <c r="M82" s="228">
        <v>-0.51977401130000001</v>
      </c>
      <c r="N82" s="228">
        <v>0.86324398000000002</v>
      </c>
      <c r="O82" s="228">
        <v>2.3113738739</v>
      </c>
      <c r="P82" s="228">
        <v>0.43477064469999999</v>
      </c>
      <c r="Q82" s="228">
        <v>-0.53152141149999999</v>
      </c>
      <c r="R82" s="228">
        <v>0.1404765184</v>
      </c>
      <c r="S82" s="228">
        <v>-0.47584992850000002</v>
      </c>
      <c r="T82" s="228">
        <v>0.38139457760000001</v>
      </c>
      <c r="U82" s="228">
        <v>0.65251507389999996</v>
      </c>
      <c r="V82" s="228">
        <v>-0.53613436179999996</v>
      </c>
      <c r="W82" s="228">
        <v>-1.8865848963</v>
      </c>
      <c r="X82" s="228">
        <v>-0.93229620059999996</v>
      </c>
      <c r="Y82" s="228">
        <v>-2.4386141943999999</v>
      </c>
      <c r="Z82" s="228">
        <v>-2.5107842052999998</v>
      </c>
      <c r="AA82" s="228">
        <v>-1.9376367001000001</v>
      </c>
      <c r="AB82" s="228">
        <v>-1.7347430482999999</v>
      </c>
      <c r="AC82" s="228">
        <v>-0.56024823310000005</v>
      </c>
      <c r="AD82" s="228">
        <v>-0.84240980259999998</v>
      </c>
      <c r="AE82" s="228">
        <v>-0.74061365130000001</v>
      </c>
      <c r="AF82" s="158">
        <v>16073</v>
      </c>
    </row>
    <row r="83" spans="1:42" ht="11.1" customHeight="1">
      <c r="A83" s="154">
        <v>16074</v>
      </c>
      <c r="B83" s="232" t="s">
        <v>415</v>
      </c>
      <c r="C83" s="228" t="s">
        <v>39</v>
      </c>
      <c r="D83" s="228">
        <v>-1.4145314145000001</v>
      </c>
      <c r="E83" s="228">
        <v>-3.1794068430000002</v>
      </c>
      <c r="F83" s="228">
        <v>0.16547767890000001</v>
      </c>
      <c r="G83" s="228">
        <v>-3.4068798413999999</v>
      </c>
      <c r="H83" s="228">
        <v>-2.1891984341000001</v>
      </c>
      <c r="I83" s="228">
        <v>-2.7550029142999999</v>
      </c>
      <c r="J83" s="228">
        <v>2.0618556700999999</v>
      </c>
      <c r="K83" s="228">
        <v>2.6348758907000001</v>
      </c>
      <c r="L83" s="228">
        <v>1.2969673851000001</v>
      </c>
      <c r="M83" s="228">
        <v>-1.2351722838999999</v>
      </c>
      <c r="N83" s="228">
        <v>2.0627597513999998</v>
      </c>
      <c r="O83" s="228">
        <v>-1.3075313808</v>
      </c>
      <c r="P83" s="228">
        <v>1.4308426073</v>
      </c>
      <c r="Q83" s="228">
        <v>-1.354679803</v>
      </c>
      <c r="R83" s="228">
        <v>0.75284682030000005</v>
      </c>
      <c r="S83" s="228">
        <v>-1.3480024031</v>
      </c>
      <c r="T83" s="228">
        <v>1.1684999810000001</v>
      </c>
      <c r="U83" s="228">
        <v>0.94431903689999996</v>
      </c>
      <c r="V83" s="228">
        <v>-0.61868733929999997</v>
      </c>
      <c r="W83" s="228">
        <v>1.0988186762000001</v>
      </c>
      <c r="X83" s="228">
        <v>0.34714445690000001</v>
      </c>
      <c r="Y83" s="228">
        <v>-0.30046739369999997</v>
      </c>
      <c r="Z83" s="228">
        <v>-0.39078192909999998</v>
      </c>
      <c r="AA83" s="228">
        <v>-0.21538918600000001</v>
      </c>
      <c r="AB83" s="228">
        <v>-0.11903433400000001</v>
      </c>
      <c r="AC83" s="228">
        <v>0</v>
      </c>
      <c r="AD83" s="228">
        <v>-0.37764904300000002</v>
      </c>
      <c r="AE83" s="228">
        <v>-0.1079270562</v>
      </c>
      <c r="AF83" s="158">
        <v>16074</v>
      </c>
    </row>
    <row r="84" spans="1:42" ht="11.1" customHeight="1">
      <c r="A84" s="154">
        <v>16075</v>
      </c>
      <c r="B84" s="232" t="s">
        <v>416</v>
      </c>
      <c r="C84" s="228" t="s">
        <v>39</v>
      </c>
      <c r="D84" s="228">
        <v>-1.9541525742000001</v>
      </c>
      <c r="E84" s="228">
        <v>-5.2363121738</v>
      </c>
      <c r="F84" s="228">
        <v>-3.5593167604999998</v>
      </c>
      <c r="G84" s="228">
        <v>-3.2906410298000002</v>
      </c>
      <c r="H84" s="228">
        <v>0.84064449409999997</v>
      </c>
      <c r="I84" s="228">
        <v>-3.8836878493999998</v>
      </c>
      <c r="J84" s="228">
        <v>1.2355876785</v>
      </c>
      <c r="K84" s="228">
        <v>2.1044400626000002</v>
      </c>
      <c r="L84" s="228">
        <v>1.3252089368</v>
      </c>
      <c r="M84" s="228">
        <v>-2.4383030462000002</v>
      </c>
      <c r="N84" s="228">
        <v>2.3038835933000001</v>
      </c>
      <c r="O84" s="228">
        <v>-0.23705264540000001</v>
      </c>
      <c r="P84" s="228">
        <v>1.5181017128000001</v>
      </c>
      <c r="Q84" s="228">
        <v>-0.89724001170000001</v>
      </c>
      <c r="R84" s="228">
        <v>0.27554535019999998</v>
      </c>
      <c r="S84" s="228">
        <v>-0.70986947560000002</v>
      </c>
      <c r="T84" s="228">
        <v>1.97680548E-2</v>
      </c>
      <c r="U84" s="228">
        <v>-0.10211476379999999</v>
      </c>
      <c r="V84" s="228">
        <v>-0.58363834209999998</v>
      </c>
      <c r="W84" s="228">
        <v>-0.135986733</v>
      </c>
      <c r="X84" s="228">
        <v>-0.45613450970000002</v>
      </c>
      <c r="Y84" s="228">
        <v>-1.448072005</v>
      </c>
      <c r="Z84" s="228">
        <v>-1.6131687242999999</v>
      </c>
      <c r="AA84" s="228">
        <v>-1.6277518345999999</v>
      </c>
      <c r="AB84" s="228">
        <v>-2.2543313934000002</v>
      </c>
      <c r="AC84" s="228">
        <v>-1.5906716543999999</v>
      </c>
      <c r="AD84" s="228">
        <v>-1.3618872343999999</v>
      </c>
      <c r="AE84" s="228">
        <v>-0.9867082599</v>
      </c>
      <c r="AF84" s="158">
        <v>16075</v>
      </c>
    </row>
    <row r="85" spans="1:42" ht="11.1" customHeight="1">
      <c r="A85" s="154">
        <v>16076</v>
      </c>
      <c r="B85" s="232" t="s">
        <v>417</v>
      </c>
      <c r="C85" s="228" t="s">
        <v>39</v>
      </c>
      <c r="D85" s="228">
        <v>-8.1730522645000008</v>
      </c>
      <c r="E85" s="228">
        <v>-4.8007372860000004</v>
      </c>
      <c r="F85" s="228">
        <v>-4.8492137996000002</v>
      </c>
      <c r="G85" s="228">
        <v>-5.2566671805</v>
      </c>
      <c r="H85" s="228">
        <v>-3.1402538236000002</v>
      </c>
      <c r="I85" s="228">
        <v>-5.2242566772999997</v>
      </c>
      <c r="J85" s="228">
        <v>0.65225097480000005</v>
      </c>
      <c r="K85" s="228">
        <v>0.46840881880000002</v>
      </c>
      <c r="L85" s="228">
        <v>0.70810109720000003</v>
      </c>
      <c r="M85" s="228">
        <v>-1.2078387692000001</v>
      </c>
      <c r="N85" s="228">
        <v>0.23958847159999999</v>
      </c>
      <c r="O85" s="228">
        <v>1.4657293496999999</v>
      </c>
      <c r="P85" s="228">
        <v>1.3718086396</v>
      </c>
      <c r="Q85" s="228">
        <v>0.2221235007</v>
      </c>
      <c r="R85" s="228">
        <v>1.2956901255</v>
      </c>
      <c r="S85" s="228">
        <v>0.61599569139999999</v>
      </c>
      <c r="T85" s="228">
        <v>0.1170921013</v>
      </c>
      <c r="U85" s="228">
        <v>0.85210185120000004</v>
      </c>
      <c r="V85" s="228">
        <v>0.46386799639999998</v>
      </c>
      <c r="W85" s="228">
        <v>-0.5804557897</v>
      </c>
      <c r="X85" s="228">
        <v>-1.1383683387000001</v>
      </c>
      <c r="Y85" s="228">
        <v>-2.1363410184</v>
      </c>
      <c r="Z85" s="228">
        <v>-1.8181218240999999</v>
      </c>
      <c r="AA85" s="228">
        <v>-1.6578648305000001</v>
      </c>
      <c r="AB85" s="228">
        <v>-1.5757045217000001</v>
      </c>
      <c r="AC85" s="228">
        <v>-0.77963458870000002</v>
      </c>
      <c r="AD85" s="228">
        <v>-0.68895983869999999</v>
      </c>
      <c r="AE85" s="228">
        <v>-0.1359526885</v>
      </c>
      <c r="AF85" s="158">
        <v>16076</v>
      </c>
    </row>
    <row r="86" spans="1:42" ht="11.1" customHeight="1">
      <c r="A86" s="154">
        <v>16077</v>
      </c>
      <c r="B86" s="232" t="s">
        <v>457</v>
      </c>
      <c r="C86" s="228" t="s">
        <v>39</v>
      </c>
      <c r="D86" s="228">
        <v>-2.8629856851</v>
      </c>
      <c r="E86" s="228">
        <v>-6.9690402476999997</v>
      </c>
      <c r="F86" s="228">
        <v>-4.9286165929000001</v>
      </c>
      <c r="G86" s="228">
        <v>-2.7268272193</v>
      </c>
      <c r="H86" s="228">
        <v>-3.0839540826</v>
      </c>
      <c r="I86" s="228">
        <v>-3.4011584732000002</v>
      </c>
      <c r="J86" s="228">
        <v>1.7412361623999999</v>
      </c>
      <c r="K86" s="228">
        <v>0.35891042350000002</v>
      </c>
      <c r="L86" s="228">
        <v>2.3829242584000001</v>
      </c>
      <c r="M86" s="228">
        <v>-1.7244549031</v>
      </c>
      <c r="N86" s="228">
        <v>0.37788087399999998</v>
      </c>
      <c r="O86" s="228">
        <v>1.3418316000999999</v>
      </c>
      <c r="P86" s="228">
        <v>1.5373864429999999</v>
      </c>
      <c r="Q86" s="228">
        <v>-0.1050458217</v>
      </c>
      <c r="R86" s="228">
        <v>0.27195590689999999</v>
      </c>
      <c r="S86" s="228">
        <v>-1.7140997360000001</v>
      </c>
      <c r="T86" s="228">
        <v>0.96765885429999998</v>
      </c>
      <c r="U86" s="228">
        <v>0.20042270970000001</v>
      </c>
      <c r="V86" s="228">
        <v>1.1237589555</v>
      </c>
      <c r="W86" s="228">
        <v>0.38121268790000001</v>
      </c>
      <c r="X86" s="228">
        <v>-0.50327126320000004</v>
      </c>
      <c r="Y86" s="228">
        <v>-1.6659501290000001</v>
      </c>
      <c r="Z86" s="228">
        <v>-1.640215389</v>
      </c>
      <c r="AA86" s="228">
        <v>-0.5426384447</v>
      </c>
      <c r="AB86" s="228">
        <v>-0.52026880549999999</v>
      </c>
      <c r="AC86" s="228">
        <v>1.4063467774</v>
      </c>
      <c r="AD86" s="228">
        <v>1.5271024671</v>
      </c>
      <c r="AE86" s="228">
        <v>1.5103338633000001</v>
      </c>
      <c r="AF86" s="158">
        <v>16077</v>
      </c>
    </row>
    <row r="87" spans="1:42" s="169" customFormat="1" ht="18" customHeight="1">
      <c r="A87" s="149">
        <v>16</v>
      </c>
      <c r="B87" s="233" t="s">
        <v>458</v>
      </c>
      <c r="C87" s="229" t="s">
        <v>39</v>
      </c>
      <c r="D87" s="229">
        <v>-2.2686589104000001</v>
      </c>
      <c r="E87" s="229">
        <v>-3.4011360975999998</v>
      </c>
      <c r="F87" s="229">
        <v>-2.8277341209000002</v>
      </c>
      <c r="G87" s="229">
        <v>-4.0745991112000004</v>
      </c>
      <c r="H87" s="229">
        <v>-1.4325512722</v>
      </c>
      <c r="I87" s="229">
        <v>-2.8586345359999998</v>
      </c>
      <c r="J87" s="229">
        <v>1.5055672644</v>
      </c>
      <c r="K87" s="229">
        <v>1.9804203403</v>
      </c>
      <c r="L87" s="229">
        <v>1.6621112306000001</v>
      </c>
      <c r="M87" s="229">
        <v>-1.8251824914999999</v>
      </c>
      <c r="N87" s="229">
        <v>2.0742774345999999</v>
      </c>
      <c r="O87" s="229">
        <v>1.8265382358</v>
      </c>
      <c r="P87" s="229">
        <v>1.3754321973000001</v>
      </c>
      <c r="Q87" s="229">
        <v>3.5412000499999999E-2</v>
      </c>
      <c r="R87" s="229">
        <v>1.0566869459999999</v>
      </c>
      <c r="S87" s="229">
        <v>0.49808105829999999</v>
      </c>
      <c r="T87" s="229">
        <v>0.92418502530000002</v>
      </c>
      <c r="U87" s="229">
        <v>1.0543723365</v>
      </c>
      <c r="V87" s="229">
        <v>0.53122754849999998</v>
      </c>
      <c r="W87" s="229">
        <v>-0.15099499120000001</v>
      </c>
      <c r="X87" s="229">
        <v>-0.47521607519999998</v>
      </c>
      <c r="Y87" s="229">
        <v>-1.6102737428</v>
      </c>
      <c r="Z87" s="229">
        <v>-1.3162829761999999</v>
      </c>
      <c r="AA87" s="229">
        <v>-0.77208506489999995</v>
      </c>
      <c r="AB87" s="229">
        <v>-0.73986438320000003</v>
      </c>
      <c r="AC87" s="229">
        <v>0.55834031100000003</v>
      </c>
      <c r="AD87" s="229">
        <v>0.56262032790000005</v>
      </c>
      <c r="AE87" s="229">
        <v>0.58247292839999998</v>
      </c>
      <c r="AF87" s="153">
        <v>16</v>
      </c>
    </row>
    <row r="88" spans="1:42" s="147" customFormat="1" ht="7.5" customHeight="1">
      <c r="A88" s="198"/>
      <c r="B88" s="196"/>
      <c r="AF88" s="198"/>
    </row>
    <row r="89" spans="1:42" s="198" customFormat="1" ht="16.350000000000001" customHeight="1">
      <c r="A89" s="319" t="s">
        <v>256</v>
      </c>
      <c r="B89" s="319"/>
      <c r="C89" s="319"/>
      <c r="D89" s="319"/>
      <c r="E89" s="319"/>
      <c r="F89" s="319"/>
      <c r="G89" s="319"/>
      <c r="H89" s="319"/>
      <c r="I89" s="319"/>
      <c r="J89" s="319"/>
      <c r="K89" s="319"/>
      <c r="L89" s="319"/>
      <c r="M89" s="319"/>
      <c r="N89" s="319"/>
      <c r="O89" s="319"/>
      <c r="P89" s="319"/>
      <c r="Q89" s="319"/>
      <c r="R89" s="319"/>
      <c r="S89" s="319"/>
      <c r="T89" s="319"/>
      <c r="U89" s="319"/>
      <c r="V89" s="319" t="s">
        <v>256</v>
      </c>
      <c r="W89" s="319"/>
      <c r="X89" s="319"/>
      <c r="Y89" s="319"/>
      <c r="Z89" s="319"/>
      <c r="AA89" s="319"/>
      <c r="AB89" s="319"/>
      <c r="AC89" s="319"/>
      <c r="AD89" s="319"/>
      <c r="AE89" s="319"/>
      <c r="AF89" s="319"/>
      <c r="AG89" s="172"/>
      <c r="AH89" s="172"/>
      <c r="AI89" s="172"/>
      <c r="AJ89" s="172"/>
      <c r="AK89" s="172"/>
      <c r="AL89" s="172"/>
      <c r="AM89" s="172"/>
      <c r="AN89" s="172"/>
      <c r="AO89" s="172"/>
      <c r="AP89" s="172"/>
    </row>
    <row r="90" spans="1:42" ht="11.1" customHeight="1">
      <c r="A90" s="154">
        <v>16051</v>
      </c>
      <c r="B90" s="232" t="s">
        <v>397</v>
      </c>
      <c r="C90" s="228" t="s">
        <v>39</v>
      </c>
      <c r="D90" s="228">
        <v>-7.3360671200000005E-2</v>
      </c>
      <c r="E90" s="228">
        <v>-6.9649680899999997E-2</v>
      </c>
      <c r="F90" s="228">
        <v>-1.2978939833000001</v>
      </c>
      <c r="G90" s="228">
        <v>-2.9677271599999999</v>
      </c>
      <c r="H90" s="228">
        <v>-0.89689626690000002</v>
      </c>
      <c r="I90" s="228">
        <v>-4.7751359505000002</v>
      </c>
      <c r="J90" s="228">
        <v>1.1046269279000001</v>
      </c>
      <c r="K90" s="228">
        <v>1.2100597815</v>
      </c>
      <c r="L90" s="228">
        <v>1.7964437745999999</v>
      </c>
      <c r="M90" s="228">
        <v>-0.62626303049999998</v>
      </c>
      <c r="N90" s="228">
        <v>1.9228446019000001</v>
      </c>
      <c r="O90" s="228">
        <v>2.0228758816000001</v>
      </c>
      <c r="P90" s="228">
        <v>-7.5515538800000004E-2</v>
      </c>
      <c r="Q90" s="228">
        <v>1.6277177072</v>
      </c>
      <c r="R90" s="228">
        <v>0.98577584559999998</v>
      </c>
      <c r="S90" s="228">
        <v>1.8409078035999999</v>
      </c>
      <c r="T90" s="228">
        <v>1.7204939003999999</v>
      </c>
      <c r="U90" s="228">
        <v>2.2946815879</v>
      </c>
      <c r="V90" s="228">
        <v>-2.5567928731</v>
      </c>
      <c r="W90" s="228">
        <v>1.2671420735000001</v>
      </c>
      <c r="X90" s="228">
        <v>2.0667496977000002</v>
      </c>
      <c r="Y90" s="228">
        <v>1.0797537150000001</v>
      </c>
      <c r="Z90" s="228">
        <v>-0.54836895389999996</v>
      </c>
      <c r="AA90" s="228">
        <v>-0.33366700030000002</v>
      </c>
      <c r="AB90" s="228">
        <v>-0.20867965899999999</v>
      </c>
      <c r="AC90" s="228">
        <v>1.2915096193</v>
      </c>
      <c r="AD90" s="228">
        <v>1.3466704369</v>
      </c>
      <c r="AE90" s="228">
        <v>0.88982080240000005</v>
      </c>
      <c r="AF90" s="158">
        <v>16051</v>
      </c>
    </row>
    <row r="91" spans="1:42" ht="11.1" customHeight="1">
      <c r="A91" s="154">
        <v>16052</v>
      </c>
      <c r="B91" s="232" t="s">
        <v>398</v>
      </c>
      <c r="C91" s="228" t="s">
        <v>39</v>
      </c>
      <c r="D91" s="228">
        <v>-1.5073231137000001</v>
      </c>
      <c r="E91" s="228">
        <v>-4.9119916761000004</v>
      </c>
      <c r="F91" s="228">
        <v>-2.0106688551</v>
      </c>
      <c r="G91" s="228">
        <v>-4.2667038897999996</v>
      </c>
      <c r="H91" s="228">
        <v>-2.2114216282000001</v>
      </c>
      <c r="I91" s="228">
        <v>-3.2803180914999999</v>
      </c>
      <c r="J91" s="228">
        <v>0.88386433710000001</v>
      </c>
      <c r="K91" s="228">
        <v>1.3447432763</v>
      </c>
      <c r="L91" s="228">
        <v>-1.8194611982</v>
      </c>
      <c r="M91" s="228">
        <v>-1.53578376E-2</v>
      </c>
      <c r="N91" s="228">
        <v>1.0752137627</v>
      </c>
      <c r="O91" s="228">
        <v>0.4356415582</v>
      </c>
      <c r="P91" s="228">
        <v>0.26226862359999997</v>
      </c>
      <c r="Q91" s="228">
        <v>-0.25655214040000002</v>
      </c>
      <c r="R91" s="228">
        <v>0.8271131733</v>
      </c>
      <c r="S91" s="228">
        <v>-0.42517006800000001</v>
      </c>
      <c r="T91" s="228">
        <v>-0.1004671724</v>
      </c>
      <c r="U91" s="228">
        <v>1.2973299140000001</v>
      </c>
      <c r="V91" s="228">
        <v>0.15884834950000001</v>
      </c>
      <c r="W91" s="228">
        <v>-6.4429796299999995E-2</v>
      </c>
      <c r="X91" s="228">
        <v>-0.42485920360000001</v>
      </c>
      <c r="Y91" s="228">
        <v>-1.1108906963</v>
      </c>
      <c r="Z91" s="228">
        <v>-1.2767629148999999</v>
      </c>
      <c r="AA91" s="228">
        <v>-0.57241549469999997</v>
      </c>
      <c r="AB91" s="228">
        <v>-0.16868426280000001</v>
      </c>
      <c r="AC91" s="228">
        <v>1.0080240722</v>
      </c>
      <c r="AD91" s="228">
        <v>2.3328690808000001</v>
      </c>
      <c r="AE91" s="228">
        <v>2.7346270285999998</v>
      </c>
      <c r="AF91" s="158">
        <v>16052</v>
      </c>
    </row>
    <row r="92" spans="1:42" ht="11.1" customHeight="1">
      <c r="A92" s="154">
        <v>16053</v>
      </c>
      <c r="B92" s="232" t="s">
        <v>399</v>
      </c>
      <c r="C92" s="228" t="s">
        <v>39</v>
      </c>
      <c r="D92" s="228">
        <v>-7.7339520499999995E-2</v>
      </c>
      <c r="E92" s="228">
        <v>-6.0199518399999999E-2</v>
      </c>
      <c r="F92" s="228">
        <v>-0.61526546770000001</v>
      </c>
      <c r="G92" s="228">
        <v>-3.5888999523999998</v>
      </c>
      <c r="H92" s="228">
        <v>-0.8845981141</v>
      </c>
      <c r="I92" s="228">
        <v>-2.9900783763000001</v>
      </c>
      <c r="J92" s="228">
        <v>4.5439686172</v>
      </c>
      <c r="K92" s="228">
        <v>1.7287590457999999</v>
      </c>
      <c r="L92" s="228">
        <v>3.1177271329999998</v>
      </c>
      <c r="M92" s="228">
        <v>3.1384405740000001</v>
      </c>
      <c r="N92" s="228">
        <v>3.2824112304000002</v>
      </c>
      <c r="O92" s="228">
        <v>3.2340595642999999</v>
      </c>
      <c r="P92" s="228">
        <v>1.8161400247999999</v>
      </c>
      <c r="Q92" s="228">
        <v>0.55528087319999997</v>
      </c>
      <c r="R92" s="228">
        <v>3.0976965846</v>
      </c>
      <c r="S92" s="228">
        <v>1.7499449703000001</v>
      </c>
      <c r="T92" s="228">
        <v>1.2114656571</v>
      </c>
      <c r="U92" s="228">
        <v>1.1470913041999999</v>
      </c>
      <c r="V92" s="228">
        <v>0.71848695100000004</v>
      </c>
      <c r="W92" s="228">
        <v>1.0595517012</v>
      </c>
      <c r="X92" s="228">
        <v>1.4548981570999999</v>
      </c>
      <c r="Y92" s="228">
        <v>0.339100346</v>
      </c>
      <c r="Z92" s="228">
        <v>0.14669759830000001</v>
      </c>
      <c r="AA92" s="228">
        <v>0.50405285740000005</v>
      </c>
      <c r="AB92" s="228">
        <v>0.26290630980000002</v>
      </c>
      <c r="AC92" s="228">
        <v>0.9276501828</v>
      </c>
      <c r="AD92" s="228">
        <v>1.0355987055</v>
      </c>
      <c r="AE92" s="228">
        <v>1.0504913589</v>
      </c>
      <c r="AF92" s="158">
        <v>16053</v>
      </c>
    </row>
    <row r="93" spans="1:42" ht="11.1" customHeight="1">
      <c r="A93" s="154">
        <v>16054</v>
      </c>
      <c r="B93" s="232" t="s">
        <v>400</v>
      </c>
      <c r="C93" s="228" t="s">
        <v>39</v>
      </c>
      <c r="D93" s="228">
        <v>-2.1413851804999999</v>
      </c>
      <c r="E93" s="228">
        <v>-2.3713605567</v>
      </c>
      <c r="F93" s="228">
        <v>-2.5133639688999998</v>
      </c>
      <c r="G93" s="228">
        <v>-7.7729677730000004</v>
      </c>
      <c r="H93" s="228">
        <v>-4.1201627203999998</v>
      </c>
      <c r="I93" s="228">
        <v>1.3272410792</v>
      </c>
      <c r="J93" s="228">
        <v>-1.1810178226000001</v>
      </c>
      <c r="K93" s="228">
        <v>0.96697088220000005</v>
      </c>
      <c r="L93" s="228">
        <v>-0.98999246740000002</v>
      </c>
      <c r="M93" s="228">
        <v>-4.3256167807999999</v>
      </c>
      <c r="N93" s="228">
        <v>7.9518346000000004E-2</v>
      </c>
      <c r="O93" s="228">
        <v>1.4074914868999999</v>
      </c>
      <c r="P93" s="228">
        <v>-1.8132975150999999</v>
      </c>
      <c r="Q93" s="228">
        <v>-1.5731874145</v>
      </c>
      <c r="R93" s="228">
        <v>-1.5404215890999999</v>
      </c>
      <c r="S93" s="228">
        <v>2.8231972709000002</v>
      </c>
      <c r="T93" s="228">
        <v>-0.48049422260000002</v>
      </c>
      <c r="U93" s="228">
        <v>1.4714334980999999</v>
      </c>
      <c r="V93" s="228">
        <v>-1.5633850684999999</v>
      </c>
      <c r="W93" s="228">
        <v>2.5434457359999998</v>
      </c>
      <c r="X93" s="228">
        <v>-4.2857142857000001</v>
      </c>
      <c r="Y93" s="228">
        <v>-3.8720538721</v>
      </c>
      <c r="Z93" s="228">
        <v>-2.6538678713000001</v>
      </c>
      <c r="AA93" s="228">
        <v>-2.3901661734999999</v>
      </c>
      <c r="AB93" s="228">
        <v>-1.7123683906</v>
      </c>
      <c r="AC93" s="228">
        <v>-0.98073555170000004</v>
      </c>
      <c r="AD93" s="228">
        <v>-0.38283062649999999</v>
      </c>
      <c r="AE93" s="228">
        <v>-1.1543843283999999</v>
      </c>
      <c r="AF93" s="158">
        <v>16054</v>
      </c>
    </row>
    <row r="94" spans="1:42" ht="11.1" customHeight="1">
      <c r="A94" s="154">
        <v>16055</v>
      </c>
      <c r="B94" s="232" t="s">
        <v>601</v>
      </c>
      <c r="C94" s="228" t="s">
        <v>39</v>
      </c>
      <c r="D94" s="228">
        <v>-1.4473885741000001</v>
      </c>
      <c r="E94" s="228">
        <v>-3.6754992618000002</v>
      </c>
      <c r="F94" s="228">
        <v>-2.0651823169000001</v>
      </c>
      <c r="G94" s="228">
        <v>-4.0280065898000004</v>
      </c>
      <c r="H94" s="228">
        <v>-1.0986181444000001</v>
      </c>
      <c r="I94" s="228">
        <v>-1.3104226329999999</v>
      </c>
      <c r="J94" s="228">
        <v>1.4069644741</v>
      </c>
      <c r="K94" s="228">
        <v>0.91918140829999995</v>
      </c>
      <c r="L94" s="228">
        <v>4.5884172538000003</v>
      </c>
      <c r="M94" s="228">
        <v>4.3213933618000002</v>
      </c>
      <c r="N94" s="228">
        <v>2.4807056229</v>
      </c>
      <c r="O94" s="228">
        <v>1.7136709444</v>
      </c>
      <c r="P94" s="228">
        <v>0.72529465100000001</v>
      </c>
      <c r="Q94" s="228">
        <v>0.33003300330000002</v>
      </c>
      <c r="R94" s="228">
        <v>0.26913875599999998</v>
      </c>
      <c r="S94" s="228">
        <v>0.24604831490000001</v>
      </c>
      <c r="T94" s="228">
        <v>-0.4983265154</v>
      </c>
      <c r="U94" s="228">
        <v>1.6370159964</v>
      </c>
      <c r="V94" s="228">
        <v>0.1029638891</v>
      </c>
      <c r="W94" s="228">
        <v>6.6122988800000004E-2</v>
      </c>
      <c r="X94" s="228">
        <v>1.2656364974000001</v>
      </c>
      <c r="Y94" s="228">
        <v>-2.2026431700000002E-2</v>
      </c>
      <c r="Z94" s="228">
        <v>0.45569620249999998</v>
      </c>
      <c r="AA94" s="228">
        <v>1.2715251034999999</v>
      </c>
      <c r="AB94" s="228">
        <v>0.4650486848</v>
      </c>
      <c r="AC94" s="228">
        <v>1.4834398178999999</v>
      </c>
      <c r="AD94" s="228">
        <v>0.72004608290000005</v>
      </c>
      <c r="AE94" s="228">
        <v>0.73898694220000005</v>
      </c>
      <c r="AF94" s="158">
        <v>16055</v>
      </c>
    </row>
    <row r="95" spans="1:42" ht="11.1" customHeight="1">
      <c r="A95" s="154">
        <v>16056</v>
      </c>
      <c r="B95" s="232" t="s">
        <v>602</v>
      </c>
      <c r="C95" s="228" t="s">
        <v>39</v>
      </c>
      <c r="D95" s="228">
        <v>-0.83840058959999997</v>
      </c>
      <c r="E95" s="228">
        <v>-3.4562854223000001</v>
      </c>
      <c r="F95" s="228">
        <v>-0.28871138489999998</v>
      </c>
      <c r="G95" s="228">
        <v>-3.0402470803999999</v>
      </c>
      <c r="H95" s="228">
        <v>2.5383237108999999</v>
      </c>
      <c r="I95" s="228">
        <v>-2.7473060868000001</v>
      </c>
      <c r="J95" s="228">
        <v>1.8766220803</v>
      </c>
      <c r="K95" s="228">
        <v>2.1947873800000002</v>
      </c>
      <c r="L95" s="228">
        <v>1.5627996165</v>
      </c>
      <c r="M95" s="228">
        <v>-3.3984706882000002</v>
      </c>
      <c r="N95" s="228">
        <v>3.7037037037</v>
      </c>
      <c r="O95" s="228">
        <v>1.2627214473999999</v>
      </c>
      <c r="P95" s="228">
        <v>1.9356039457000001</v>
      </c>
      <c r="Q95" s="228">
        <v>-2.9669527112999998</v>
      </c>
      <c r="R95" s="228">
        <v>4.2431084767999998</v>
      </c>
      <c r="S95" s="228">
        <v>2.4368231047000002</v>
      </c>
      <c r="T95" s="228">
        <v>-2.4757709251</v>
      </c>
      <c r="U95" s="228">
        <v>1.4274098835</v>
      </c>
      <c r="V95" s="228">
        <v>0.47207624479999999</v>
      </c>
      <c r="W95" s="228">
        <v>-2.2606382978999999</v>
      </c>
      <c r="X95" s="228">
        <v>-2.1805730762</v>
      </c>
      <c r="Y95" s="228">
        <v>-3.4739229025</v>
      </c>
      <c r="Z95" s="228">
        <v>-2.244434348</v>
      </c>
      <c r="AA95" s="228">
        <v>-0.95781911949999998</v>
      </c>
      <c r="AB95" s="228">
        <v>-2.2752394989</v>
      </c>
      <c r="AC95" s="228">
        <v>-0.62958090580000003</v>
      </c>
      <c r="AD95" s="228" t="s">
        <v>310</v>
      </c>
      <c r="AE95" s="228" t="s">
        <v>310</v>
      </c>
      <c r="AF95" s="158">
        <v>16056</v>
      </c>
    </row>
    <row r="96" spans="1:42" ht="18" customHeight="1">
      <c r="A96" s="154">
        <v>16061</v>
      </c>
      <c r="B96" s="232" t="s">
        <v>403</v>
      </c>
      <c r="C96" s="228" t="s">
        <v>39</v>
      </c>
      <c r="D96" s="228">
        <v>-1.5371643533999999</v>
      </c>
      <c r="E96" s="228">
        <v>-2.7534418022999998</v>
      </c>
      <c r="F96" s="228">
        <v>-2.1608074240000001</v>
      </c>
      <c r="G96" s="228">
        <v>-4.9363057325000002</v>
      </c>
      <c r="H96" s="228">
        <v>-1.1069841963</v>
      </c>
      <c r="I96" s="228">
        <v>-1.0162751307</v>
      </c>
      <c r="J96" s="228">
        <v>-0.1264786846</v>
      </c>
      <c r="K96" s="228">
        <v>1.6537544695999999</v>
      </c>
      <c r="L96" s="228">
        <v>1.0992232155999999</v>
      </c>
      <c r="M96" s="228">
        <v>0.2464482459</v>
      </c>
      <c r="N96" s="228">
        <v>2.5741142444</v>
      </c>
      <c r="O96" s="228">
        <v>2.0865642181999999</v>
      </c>
      <c r="P96" s="228">
        <v>2.8863416654999998</v>
      </c>
      <c r="Q96" s="228">
        <v>0.70469798660000005</v>
      </c>
      <c r="R96" s="228">
        <v>1.4861712761999999</v>
      </c>
      <c r="S96" s="228">
        <v>0.3611767796</v>
      </c>
      <c r="T96" s="228">
        <v>0.3467905516</v>
      </c>
      <c r="U96" s="228">
        <v>1.0758998435</v>
      </c>
      <c r="V96" s="228">
        <v>0.2644990646</v>
      </c>
      <c r="W96" s="228">
        <v>0.88791661300000002</v>
      </c>
      <c r="X96" s="228">
        <v>0.49381132560000002</v>
      </c>
      <c r="Y96" s="228">
        <v>-1.3520408162999999</v>
      </c>
      <c r="Z96" s="228">
        <v>-1.8896543007</v>
      </c>
      <c r="AA96" s="228">
        <v>-1.3436922881</v>
      </c>
      <c r="AB96" s="228">
        <v>-1.7613273772</v>
      </c>
      <c r="AC96" s="228">
        <v>-0.65296095160000001</v>
      </c>
      <c r="AD96" s="228">
        <v>0.2512239114</v>
      </c>
      <c r="AE96" s="228">
        <v>0.34856700229999998</v>
      </c>
      <c r="AF96" s="158">
        <v>16061</v>
      </c>
    </row>
    <row r="97" spans="1:32" ht="11.1" customHeight="1">
      <c r="A97" s="154">
        <v>16062</v>
      </c>
      <c r="B97" s="232" t="s">
        <v>404</v>
      </c>
      <c r="C97" s="228" t="s">
        <v>39</v>
      </c>
      <c r="D97" s="228">
        <v>-3.4030079021000001</v>
      </c>
      <c r="E97" s="228">
        <v>-5.4294761842000003</v>
      </c>
      <c r="F97" s="228">
        <v>-2.3020579001999999</v>
      </c>
      <c r="G97" s="228">
        <v>-4.6126383433999996</v>
      </c>
      <c r="H97" s="228">
        <v>-2.8445242906999999</v>
      </c>
      <c r="I97" s="228">
        <v>-0.70883735260000003</v>
      </c>
      <c r="J97" s="228">
        <v>0.44230619999999998</v>
      </c>
      <c r="K97" s="228">
        <v>-0.73393077870000001</v>
      </c>
      <c r="L97" s="228">
        <v>0.31909097980000001</v>
      </c>
      <c r="M97" s="228">
        <v>-0.13188518229999999</v>
      </c>
      <c r="N97" s="228">
        <v>1.6934669463000001</v>
      </c>
      <c r="O97" s="228">
        <v>1.4895729891</v>
      </c>
      <c r="P97" s="228">
        <v>1.5730844498000001</v>
      </c>
      <c r="Q97" s="228">
        <v>7.4101519099999999E-2</v>
      </c>
      <c r="R97" s="228">
        <v>1.4809329877999999</v>
      </c>
      <c r="S97" s="228">
        <v>1.2623130244</v>
      </c>
      <c r="T97" s="228">
        <v>2.1256665226</v>
      </c>
      <c r="U97" s="228">
        <v>1.0936287307000001</v>
      </c>
      <c r="V97" s="228">
        <v>-0.31407035179999998</v>
      </c>
      <c r="W97" s="228">
        <v>-1.4282713716</v>
      </c>
      <c r="X97" s="228">
        <v>-0.35448422550000003</v>
      </c>
      <c r="Y97" s="228">
        <v>-1.2216776760000001</v>
      </c>
      <c r="Z97" s="228">
        <v>-1.0421067454999999</v>
      </c>
      <c r="AA97" s="228">
        <v>-0.97402597400000002</v>
      </c>
      <c r="AB97" s="228">
        <v>-0.57630736390000004</v>
      </c>
      <c r="AC97" s="228">
        <v>0.23729057310000001</v>
      </c>
      <c r="AD97" s="228">
        <v>0.2276931834</v>
      </c>
      <c r="AE97" s="228">
        <v>0.35637918750000003</v>
      </c>
      <c r="AF97" s="158">
        <v>16062</v>
      </c>
    </row>
    <row r="98" spans="1:32" ht="11.1" customHeight="1">
      <c r="A98" s="154">
        <v>16063</v>
      </c>
      <c r="B98" s="232" t="s">
        <v>454</v>
      </c>
      <c r="C98" s="228" t="s">
        <v>39</v>
      </c>
      <c r="D98" s="228">
        <v>0.79404466500000004</v>
      </c>
      <c r="E98" s="228">
        <v>-0.35559932160000002</v>
      </c>
      <c r="F98" s="228">
        <v>-0.64785329970000005</v>
      </c>
      <c r="G98" s="228">
        <v>-3.9566755084</v>
      </c>
      <c r="H98" s="228">
        <v>-4.2807825085999998</v>
      </c>
      <c r="I98" s="228">
        <v>0.20437605189999999</v>
      </c>
      <c r="J98" s="228">
        <v>-2.9994001199999999E-2</v>
      </c>
      <c r="K98" s="228">
        <v>-2.4002400199999999E-2</v>
      </c>
      <c r="L98" s="228">
        <v>0.82828161570000003</v>
      </c>
      <c r="M98" s="228">
        <v>-0.85124114529999995</v>
      </c>
      <c r="N98" s="228">
        <v>-0.12608069159999999</v>
      </c>
      <c r="O98" s="228">
        <v>2.2723174031000002</v>
      </c>
      <c r="P98" s="228">
        <v>2.8272497502</v>
      </c>
      <c r="Q98" s="228">
        <v>0.61163827599999998</v>
      </c>
      <c r="R98" s="228">
        <v>0.37497869439999998</v>
      </c>
      <c r="S98" s="228">
        <v>1.3811060169</v>
      </c>
      <c r="T98" s="228">
        <v>2.6855005304000001</v>
      </c>
      <c r="U98" s="228">
        <v>0.84275772069999999</v>
      </c>
      <c r="V98" s="228">
        <v>-0.31271903810000001</v>
      </c>
      <c r="W98" s="228">
        <v>-2.0065985180000001</v>
      </c>
      <c r="X98" s="228">
        <v>-0.51628494540000003</v>
      </c>
      <c r="Y98" s="228">
        <v>-1.3522463847999999</v>
      </c>
      <c r="Z98" s="228">
        <v>-1.8227461252999999</v>
      </c>
      <c r="AA98" s="228">
        <v>-2.5560857878999999</v>
      </c>
      <c r="AB98" s="228">
        <v>-2.8211781593</v>
      </c>
      <c r="AC98" s="228">
        <v>-1.6729144520000001</v>
      </c>
      <c r="AD98" s="202" t="s">
        <v>310</v>
      </c>
      <c r="AE98" s="202" t="s">
        <v>310</v>
      </c>
      <c r="AF98" s="158">
        <v>16063</v>
      </c>
    </row>
    <row r="99" spans="1:32" ht="11.1" customHeight="1">
      <c r="A99" s="154">
        <v>16064</v>
      </c>
      <c r="B99" s="232" t="s">
        <v>396</v>
      </c>
      <c r="C99" s="228" t="s">
        <v>39</v>
      </c>
      <c r="D99" s="228">
        <v>-4.1457352862999999</v>
      </c>
      <c r="E99" s="228">
        <v>-2.4880013239999998</v>
      </c>
      <c r="F99" s="228">
        <v>-3.4170626838999998</v>
      </c>
      <c r="G99" s="228">
        <v>-3.9655576382</v>
      </c>
      <c r="H99" s="228">
        <v>-2.4763647453000002</v>
      </c>
      <c r="I99" s="228">
        <v>-2.7456376259000002</v>
      </c>
      <c r="J99" s="228">
        <v>-0.72025723470000003</v>
      </c>
      <c r="K99" s="228">
        <v>0.57649954660000002</v>
      </c>
      <c r="L99" s="228">
        <v>3.0527468281000001</v>
      </c>
      <c r="M99" s="228">
        <v>0.63746015869999995</v>
      </c>
      <c r="N99" s="228">
        <v>1.0432838602000001</v>
      </c>
      <c r="O99" s="228">
        <v>2.1756499293</v>
      </c>
      <c r="P99" s="228">
        <v>2.3518796992</v>
      </c>
      <c r="Q99" s="228">
        <v>2.1450399623999998</v>
      </c>
      <c r="R99" s="228">
        <v>1.8641044819000001</v>
      </c>
      <c r="S99" s="228">
        <v>1.0223100818999999</v>
      </c>
      <c r="T99" s="228">
        <v>1.6157888852</v>
      </c>
      <c r="U99" s="228">
        <v>1.4085281981</v>
      </c>
      <c r="V99" s="228">
        <v>0.59682057399999999</v>
      </c>
      <c r="W99" s="228">
        <v>-1.3160023730999999</v>
      </c>
      <c r="X99" s="228">
        <v>-1.6320069865</v>
      </c>
      <c r="Y99" s="228">
        <v>-2.6397770126000002</v>
      </c>
      <c r="Z99" s="228">
        <v>-1.5200043429000001</v>
      </c>
      <c r="AA99" s="228">
        <v>-1.2710935788</v>
      </c>
      <c r="AB99" s="228">
        <v>-1.2318277661000001</v>
      </c>
      <c r="AC99" s="228">
        <v>0.47715280119999998</v>
      </c>
      <c r="AD99" s="228">
        <v>0.60636128109999998</v>
      </c>
      <c r="AE99" s="228">
        <v>0.56603773580000005</v>
      </c>
      <c r="AF99" s="158">
        <v>16064</v>
      </c>
    </row>
    <row r="100" spans="1:32" ht="11.1" customHeight="1">
      <c r="A100" s="154">
        <v>16065</v>
      </c>
      <c r="B100" s="232" t="s">
        <v>406</v>
      </c>
      <c r="C100" s="228" t="s">
        <v>39</v>
      </c>
      <c r="D100" s="228">
        <v>-5.9006452616000002</v>
      </c>
      <c r="E100" s="228">
        <v>-5.5353602114999996</v>
      </c>
      <c r="F100" s="228">
        <v>-3.8744096554</v>
      </c>
      <c r="G100" s="228">
        <v>-3.0115549086</v>
      </c>
      <c r="H100" s="228">
        <v>-2.8986866791999999</v>
      </c>
      <c r="I100" s="228">
        <v>-3.9899526615999998</v>
      </c>
      <c r="J100" s="228">
        <v>-1.3181726706000001</v>
      </c>
      <c r="K100" s="228">
        <v>1.2644029775000001</v>
      </c>
      <c r="L100" s="228">
        <v>0.77534991440000001</v>
      </c>
      <c r="M100" s="228">
        <v>-0.95923261390000003</v>
      </c>
      <c r="N100" s="228">
        <v>0.1210653753</v>
      </c>
      <c r="O100" s="228">
        <v>0.86658605399999999</v>
      </c>
      <c r="P100" s="228">
        <v>2.6873126872999999</v>
      </c>
      <c r="Q100" s="228">
        <v>0.75882867980000002</v>
      </c>
      <c r="R100" s="228">
        <v>1.0331176982000001</v>
      </c>
      <c r="S100" s="228">
        <v>2.6471712537999998</v>
      </c>
      <c r="T100" s="228">
        <v>-0.41895540450000002</v>
      </c>
      <c r="U100" s="228">
        <v>0.1495886313</v>
      </c>
      <c r="V100" s="228">
        <v>-0.34540702020000003</v>
      </c>
      <c r="W100" s="228">
        <v>-2.3325526931999998</v>
      </c>
      <c r="X100" s="228">
        <v>-3.6884064931</v>
      </c>
      <c r="Y100" s="228">
        <v>-4.5463264915000003</v>
      </c>
      <c r="Z100" s="228">
        <v>-2.7319738510999998</v>
      </c>
      <c r="AA100" s="228">
        <v>-2.4146462146999998</v>
      </c>
      <c r="AB100" s="228">
        <v>-3.1814101925</v>
      </c>
      <c r="AC100" s="228">
        <v>-1.8790192926</v>
      </c>
      <c r="AD100" s="228">
        <v>-1.0933895075</v>
      </c>
      <c r="AE100" s="228">
        <v>-0.5171889261</v>
      </c>
      <c r="AF100" s="158">
        <v>16065</v>
      </c>
    </row>
    <row r="101" spans="1:32" ht="11.1" customHeight="1">
      <c r="A101" s="154">
        <v>16066</v>
      </c>
      <c r="B101" s="232" t="s">
        <v>407</v>
      </c>
      <c r="C101" s="228" t="s">
        <v>39</v>
      </c>
      <c r="D101" s="228">
        <v>-2.3806426433999999</v>
      </c>
      <c r="E101" s="228">
        <v>-2.5142146411000001</v>
      </c>
      <c r="F101" s="228">
        <v>-3.4402624624000002</v>
      </c>
      <c r="G101" s="228">
        <v>-3.1758765514</v>
      </c>
      <c r="H101" s="228">
        <v>-2.7341846184</v>
      </c>
      <c r="I101" s="228">
        <v>-2.0544169965000001</v>
      </c>
      <c r="J101" s="228">
        <v>-0.65483194349999996</v>
      </c>
      <c r="K101" s="228">
        <v>1.3491940883</v>
      </c>
      <c r="L101" s="228">
        <v>2.2610639702999999</v>
      </c>
      <c r="M101" s="228">
        <v>-2.4147868428999999</v>
      </c>
      <c r="N101" s="228">
        <v>0.96232179230000003</v>
      </c>
      <c r="O101" s="228">
        <v>2.526602451</v>
      </c>
      <c r="P101" s="228">
        <v>1.1214953271000001</v>
      </c>
      <c r="Q101" s="228">
        <v>0.18970717000000001</v>
      </c>
      <c r="R101" s="228">
        <v>1.3982618828</v>
      </c>
      <c r="S101" s="228">
        <v>1.2592769931000001</v>
      </c>
      <c r="T101" s="228">
        <v>-0.57215812369999997</v>
      </c>
      <c r="U101" s="228">
        <v>0.64678746369999995</v>
      </c>
      <c r="V101" s="228">
        <v>0.2409866276</v>
      </c>
      <c r="W101" s="228">
        <v>0.94748750820000005</v>
      </c>
      <c r="X101" s="228">
        <v>-2.9679406411999998</v>
      </c>
      <c r="Y101" s="228">
        <v>-1.7511090357000001</v>
      </c>
      <c r="Z101" s="228">
        <v>-0.62406855439999998</v>
      </c>
      <c r="AA101" s="228">
        <v>-0.79815953799999995</v>
      </c>
      <c r="AB101" s="228">
        <v>1.1301880441000001</v>
      </c>
      <c r="AC101" s="228">
        <v>0.19961977189999999</v>
      </c>
      <c r="AD101" s="228">
        <v>6.5610647699999997E-2</v>
      </c>
      <c r="AE101" s="228">
        <v>-0.13251928630000001</v>
      </c>
      <c r="AF101" s="158">
        <v>16066</v>
      </c>
    </row>
    <row r="102" spans="1:32" ht="18" customHeight="1">
      <c r="A102" s="154">
        <v>16067</v>
      </c>
      <c r="B102" s="232" t="s">
        <v>455</v>
      </c>
      <c r="C102" s="228" t="s">
        <v>39</v>
      </c>
      <c r="D102" s="228">
        <v>-0.69432237649999995</v>
      </c>
      <c r="E102" s="228">
        <v>-2.1152314364000002</v>
      </c>
      <c r="F102" s="228">
        <v>-1.7811934900999999</v>
      </c>
      <c r="G102" s="228">
        <v>-3.3784405781000002</v>
      </c>
      <c r="H102" s="228">
        <v>-0.77172256100000003</v>
      </c>
      <c r="I102" s="228">
        <v>-2.3763802208000002</v>
      </c>
      <c r="J102" s="228">
        <v>-0.26063437420000002</v>
      </c>
      <c r="K102" s="228">
        <v>1.5136574302000001</v>
      </c>
      <c r="L102" s="228">
        <v>2.4139103405000002</v>
      </c>
      <c r="M102" s="228">
        <v>-2.6747605046</v>
      </c>
      <c r="N102" s="228">
        <v>1.8711626547</v>
      </c>
      <c r="O102" s="228">
        <v>1.3201951593000001</v>
      </c>
      <c r="P102" s="228">
        <v>0.99140779909999999</v>
      </c>
      <c r="Q102" s="228">
        <v>1.3556469708000001</v>
      </c>
      <c r="R102" s="228">
        <v>1.2037634905000001</v>
      </c>
      <c r="S102" s="228">
        <v>1.7408740829</v>
      </c>
      <c r="T102" s="228">
        <v>0.93169092949999999</v>
      </c>
      <c r="U102" s="228">
        <v>0.42160386989999998</v>
      </c>
      <c r="V102" s="228">
        <v>3.3454127629000001</v>
      </c>
      <c r="W102" s="228">
        <v>-0.99636519140000002</v>
      </c>
      <c r="X102" s="228">
        <v>-0.96958256470000004</v>
      </c>
      <c r="Y102" s="228">
        <v>-1.8313752592000001</v>
      </c>
      <c r="Z102" s="228">
        <v>-2.391202421</v>
      </c>
      <c r="AA102" s="228">
        <v>-1.7213325340000001</v>
      </c>
      <c r="AB102" s="228">
        <v>-0.95308235500000005</v>
      </c>
      <c r="AC102" s="228">
        <v>0.3519887364</v>
      </c>
      <c r="AD102" s="228">
        <v>1.0524017467</v>
      </c>
      <c r="AE102" s="228">
        <v>0.67532241199999998</v>
      </c>
      <c r="AF102" s="158">
        <v>16067</v>
      </c>
    </row>
    <row r="103" spans="1:32" ht="11.1" customHeight="1">
      <c r="A103" s="154">
        <v>16068</v>
      </c>
      <c r="B103" s="232" t="s">
        <v>409</v>
      </c>
      <c r="C103" s="228" t="s">
        <v>39</v>
      </c>
      <c r="D103" s="228">
        <v>0.39587457030000001</v>
      </c>
      <c r="E103" s="228">
        <v>-3.0299885857</v>
      </c>
      <c r="F103" s="228">
        <v>-5.4467629749000004</v>
      </c>
      <c r="G103" s="228">
        <v>-3.3725667722999999</v>
      </c>
      <c r="H103" s="228">
        <v>0.64417896460000001</v>
      </c>
      <c r="I103" s="228">
        <v>-4.5502152914999998</v>
      </c>
      <c r="J103" s="228">
        <v>4.8768592999999999E-2</v>
      </c>
      <c r="K103" s="228">
        <v>2.3275651962000001</v>
      </c>
      <c r="L103" s="228">
        <v>3.6203405977999998</v>
      </c>
      <c r="M103" s="228">
        <v>0.17239397770000001</v>
      </c>
      <c r="N103" s="228">
        <v>3.6714089032000001</v>
      </c>
      <c r="O103" s="228">
        <v>1.2394864985</v>
      </c>
      <c r="P103" s="228">
        <v>2.0550940095999999</v>
      </c>
      <c r="Q103" s="228">
        <v>2.6242502141999999</v>
      </c>
      <c r="R103" s="228">
        <v>2.6615175869000001</v>
      </c>
      <c r="S103" s="228">
        <v>1.0675071167000001</v>
      </c>
      <c r="T103" s="228">
        <v>2.0521074338999998</v>
      </c>
      <c r="U103" s="228">
        <v>0.79842286839999999</v>
      </c>
      <c r="V103" s="228">
        <v>1.5646391551000001</v>
      </c>
      <c r="W103" s="228">
        <v>-1.1746581937</v>
      </c>
      <c r="X103" s="228">
        <v>-1.6546833448</v>
      </c>
      <c r="Y103" s="228">
        <v>-2.9618082618999999</v>
      </c>
      <c r="Z103" s="228">
        <v>-2.2506142506</v>
      </c>
      <c r="AA103" s="228">
        <v>-0.61288053850000002</v>
      </c>
      <c r="AB103" s="228">
        <v>-1.2218327491000001</v>
      </c>
      <c r="AC103" s="228">
        <v>-0.16064257030000001</v>
      </c>
      <c r="AD103" s="228">
        <v>0.4021717273</v>
      </c>
      <c r="AE103" s="228">
        <v>0.1920744036</v>
      </c>
      <c r="AF103" s="158">
        <v>16068</v>
      </c>
    </row>
    <row r="104" spans="1:32" ht="11.1" customHeight="1">
      <c r="A104" s="154">
        <v>16069</v>
      </c>
      <c r="B104" s="232" t="s">
        <v>410</v>
      </c>
      <c r="C104" s="228" t="s">
        <v>39</v>
      </c>
      <c r="D104" s="228">
        <v>-2.4303847289</v>
      </c>
      <c r="E104" s="228">
        <v>0.4134731747</v>
      </c>
      <c r="F104" s="228">
        <v>-3.7862810083</v>
      </c>
      <c r="G104" s="228">
        <v>-6.6283924842999999</v>
      </c>
      <c r="H104" s="228">
        <v>-2.9849077696999999</v>
      </c>
      <c r="I104" s="228">
        <v>2.3046785E-2</v>
      </c>
      <c r="J104" s="228">
        <v>1.1175115206999999</v>
      </c>
      <c r="K104" s="228">
        <v>2.2103224336</v>
      </c>
      <c r="L104" s="228">
        <v>1.1147029316999999</v>
      </c>
      <c r="M104" s="228">
        <v>-1.5103075736</v>
      </c>
      <c r="N104" s="228">
        <v>1.7685247369999999</v>
      </c>
      <c r="O104" s="228">
        <v>1.5288165419999999</v>
      </c>
      <c r="P104" s="228">
        <v>1.3108005632999999</v>
      </c>
      <c r="Q104" s="228">
        <v>-0.70573139439999999</v>
      </c>
      <c r="R104" s="228">
        <v>1.2491923325000001</v>
      </c>
      <c r="S104" s="228">
        <v>1.7762178260000001</v>
      </c>
      <c r="T104" s="228">
        <v>0.91963632559999997</v>
      </c>
      <c r="U104" s="228">
        <v>-1.0872941907</v>
      </c>
      <c r="V104" s="228">
        <v>-0.95268006699999996</v>
      </c>
      <c r="W104" s="228">
        <v>-2.5578691469999999</v>
      </c>
      <c r="X104" s="228">
        <v>-2.2165114037999998</v>
      </c>
      <c r="Y104" s="228">
        <v>-2.1368912029999998</v>
      </c>
      <c r="Z104" s="228">
        <v>3.2977904799999999E-2</v>
      </c>
      <c r="AA104" s="228">
        <v>-6.6518847000000006E-2</v>
      </c>
      <c r="AB104" s="228">
        <v>-2.5076653526000001</v>
      </c>
      <c r="AC104" s="228">
        <v>-1.8731988473000001</v>
      </c>
      <c r="AD104" s="228">
        <v>-2.5274725275000001</v>
      </c>
      <c r="AE104" s="228">
        <v>-1.7195473708</v>
      </c>
      <c r="AF104" s="158">
        <v>16069</v>
      </c>
    </row>
    <row r="105" spans="1:32" ht="11.1" customHeight="1">
      <c r="A105" s="154">
        <v>16070</v>
      </c>
      <c r="B105" s="232" t="s">
        <v>411</v>
      </c>
      <c r="C105" s="228" t="s">
        <v>39</v>
      </c>
      <c r="D105" s="228">
        <v>-2.9306647605</v>
      </c>
      <c r="E105" s="228">
        <v>-4.3753068237999999</v>
      </c>
      <c r="F105" s="228">
        <v>-2.7530000642000001</v>
      </c>
      <c r="G105" s="228">
        <v>-7.0740398574999999</v>
      </c>
      <c r="H105" s="228">
        <v>-7.1012640000000004E-3</v>
      </c>
      <c r="I105" s="228">
        <v>-2.8975214828000002</v>
      </c>
      <c r="J105" s="228">
        <v>2.6402398888</v>
      </c>
      <c r="K105" s="228">
        <v>2.0592845945999998</v>
      </c>
      <c r="L105" s="228">
        <v>2.7159114711000001</v>
      </c>
      <c r="M105" s="228">
        <v>1.3458401305000001</v>
      </c>
      <c r="N105" s="228">
        <v>1.8376928236000001</v>
      </c>
      <c r="O105" s="228">
        <v>1.6201264489</v>
      </c>
      <c r="P105" s="228">
        <v>4.9773169151000003</v>
      </c>
      <c r="Q105" s="228">
        <v>-0.83343622669999995</v>
      </c>
      <c r="R105" s="228">
        <v>0.65367615020000003</v>
      </c>
      <c r="S105" s="228">
        <v>-0.14225630880000001</v>
      </c>
      <c r="T105" s="228">
        <v>1.2511613503000001</v>
      </c>
      <c r="U105" s="228">
        <v>0.98489019389999999</v>
      </c>
      <c r="V105" s="228">
        <v>0.80566997819999997</v>
      </c>
      <c r="W105" s="228">
        <v>-2.0010816658000001</v>
      </c>
      <c r="X105" s="228">
        <v>-3.2812689187999999</v>
      </c>
      <c r="Y105" s="228">
        <v>-2.6857983812000001</v>
      </c>
      <c r="Z105" s="228">
        <v>-1.0733562316</v>
      </c>
      <c r="AA105" s="228">
        <v>-0.1051069618</v>
      </c>
      <c r="AB105" s="228">
        <v>0.85127691539999994</v>
      </c>
      <c r="AC105" s="228">
        <v>1.8462507876000001</v>
      </c>
      <c r="AD105" s="228">
        <v>2.3312046623999998</v>
      </c>
      <c r="AE105" s="228">
        <v>2.5561676054000002</v>
      </c>
      <c r="AF105" s="158">
        <v>16070</v>
      </c>
    </row>
    <row r="106" spans="1:32" ht="11.1" customHeight="1">
      <c r="A106" s="154">
        <v>16071</v>
      </c>
      <c r="B106" s="232" t="s">
        <v>456</v>
      </c>
      <c r="C106" s="228" t="s">
        <v>39</v>
      </c>
      <c r="D106" s="228">
        <v>-2.2872748996999999</v>
      </c>
      <c r="E106" s="228">
        <v>0.68128220809999995</v>
      </c>
      <c r="F106" s="228">
        <v>-2.4724559729000002</v>
      </c>
      <c r="G106" s="228">
        <v>-5.7729941291999998</v>
      </c>
      <c r="H106" s="228">
        <v>-2.5016520344000002</v>
      </c>
      <c r="I106" s="228">
        <v>-2.5464756003</v>
      </c>
      <c r="J106" s="228">
        <v>2.2056631893</v>
      </c>
      <c r="K106" s="228">
        <v>2.0511324972999998</v>
      </c>
      <c r="L106" s="228">
        <v>0.58106305960000004</v>
      </c>
      <c r="M106" s="228">
        <v>2.3771190454000002</v>
      </c>
      <c r="N106" s="228">
        <v>1.5263644773</v>
      </c>
      <c r="O106" s="228">
        <v>1.8041002278</v>
      </c>
      <c r="P106" s="228">
        <v>1.4499239236999999</v>
      </c>
      <c r="Q106" s="228">
        <v>0.81164534629999996</v>
      </c>
      <c r="R106" s="228">
        <v>0.90137393889999995</v>
      </c>
      <c r="S106" s="228">
        <v>1.8039895924</v>
      </c>
      <c r="T106" s="228">
        <v>-7.6674050100000002E-2</v>
      </c>
      <c r="U106" s="228">
        <v>1.5517094381000001</v>
      </c>
      <c r="V106" s="228">
        <v>-0.25186802120000001</v>
      </c>
      <c r="W106" s="228">
        <v>0.7827623937</v>
      </c>
      <c r="X106" s="228">
        <v>0.2002503129</v>
      </c>
      <c r="Y106" s="228">
        <v>-1.5867713378999999</v>
      </c>
      <c r="Z106" s="228">
        <v>-2.7973185467000001</v>
      </c>
      <c r="AA106" s="228">
        <v>-2.7408637873999999</v>
      </c>
      <c r="AB106" s="228">
        <v>-3.0893496543999999</v>
      </c>
      <c r="AC106" s="228">
        <v>-1.3662593347</v>
      </c>
      <c r="AD106" s="228">
        <v>0.80034057049999996</v>
      </c>
      <c r="AE106" s="228">
        <v>0.87959009389999998</v>
      </c>
      <c r="AF106" s="158">
        <v>16071</v>
      </c>
    </row>
    <row r="107" spans="1:32" ht="11.1" customHeight="1">
      <c r="A107" s="154">
        <v>16072</v>
      </c>
      <c r="B107" s="232" t="s">
        <v>413</v>
      </c>
      <c r="C107" s="228" t="s">
        <v>39</v>
      </c>
      <c r="D107" s="228">
        <v>0.34523574670000001</v>
      </c>
      <c r="E107" s="228">
        <v>-3.5780988892000001</v>
      </c>
      <c r="F107" s="228">
        <v>-0.67285146289999997</v>
      </c>
      <c r="G107" s="228">
        <v>-4.6905470594000001</v>
      </c>
      <c r="H107" s="228">
        <v>-1.7122550075</v>
      </c>
      <c r="I107" s="228">
        <v>-3.1006902596999999</v>
      </c>
      <c r="J107" s="228">
        <v>-1.3229308005</v>
      </c>
      <c r="K107" s="228">
        <v>4.3313853558000002</v>
      </c>
      <c r="L107" s="228">
        <v>2.0208676551</v>
      </c>
      <c r="M107" s="228">
        <v>-1.7870599634</v>
      </c>
      <c r="N107" s="228">
        <v>5.9410281706000001</v>
      </c>
      <c r="O107" s="228">
        <v>3.3316088980999998</v>
      </c>
      <c r="P107" s="228">
        <v>1.4418744368</v>
      </c>
      <c r="Q107" s="228">
        <v>-1.9741387799999999E-2</v>
      </c>
      <c r="R107" s="228">
        <v>1.4216605785</v>
      </c>
      <c r="S107" s="228">
        <v>-2.2583471235000001</v>
      </c>
      <c r="T107" s="228">
        <v>1.2249775919000001</v>
      </c>
      <c r="U107" s="228">
        <v>0.14757969300000001</v>
      </c>
      <c r="V107" s="228">
        <v>1.2673150604000001</v>
      </c>
      <c r="W107" s="228">
        <v>-1.5230888629999999</v>
      </c>
      <c r="X107" s="228">
        <v>-5.4735607467999996</v>
      </c>
      <c r="Y107" s="228">
        <v>-6.6692936655999997</v>
      </c>
      <c r="Z107" s="228">
        <v>-5.0679361300999997</v>
      </c>
      <c r="AA107" s="228">
        <v>-4.6774839744000003</v>
      </c>
      <c r="AB107" s="228">
        <v>-4.6220659703999996</v>
      </c>
      <c r="AC107" s="228">
        <v>-2.7865737809</v>
      </c>
      <c r="AD107" s="228">
        <v>-3.3848725448999999</v>
      </c>
      <c r="AE107" s="228">
        <v>-3.5410318377999999</v>
      </c>
      <c r="AF107" s="158">
        <v>16072</v>
      </c>
    </row>
    <row r="108" spans="1:32" ht="18" customHeight="1">
      <c r="A108" s="154">
        <v>16073</v>
      </c>
      <c r="B108" s="232" t="s">
        <v>414</v>
      </c>
      <c r="C108" s="228" t="s">
        <v>39</v>
      </c>
      <c r="D108" s="228">
        <v>-4.4765453524999996</v>
      </c>
      <c r="E108" s="228">
        <v>-3.2221865983</v>
      </c>
      <c r="F108" s="228">
        <v>0.55767213299999996</v>
      </c>
      <c r="G108" s="228">
        <v>-5.2437952998000004</v>
      </c>
      <c r="H108" s="228">
        <v>-2.1092889842</v>
      </c>
      <c r="I108" s="228">
        <v>-2.7822174865</v>
      </c>
      <c r="J108" s="228">
        <v>1.7962613408000001</v>
      </c>
      <c r="K108" s="228">
        <v>1.5731546836000001</v>
      </c>
      <c r="L108" s="228">
        <v>0.70667216300000002</v>
      </c>
      <c r="M108" s="228">
        <v>1.1168937488999999</v>
      </c>
      <c r="N108" s="228">
        <v>1.6481609992999999</v>
      </c>
      <c r="O108" s="228">
        <v>2.0936451044000002</v>
      </c>
      <c r="P108" s="228">
        <v>0.76344385619999999</v>
      </c>
      <c r="Q108" s="228">
        <v>-0.57515761529999998</v>
      </c>
      <c r="R108" s="228">
        <v>0.53954833690000004</v>
      </c>
      <c r="S108" s="228">
        <v>0.63070539420000005</v>
      </c>
      <c r="T108" s="228">
        <v>0.4068392985</v>
      </c>
      <c r="U108" s="228">
        <v>-0.30663089310000002</v>
      </c>
      <c r="V108" s="228">
        <v>-1.0655242489000001</v>
      </c>
      <c r="W108" s="228">
        <v>-1.2268916892999999</v>
      </c>
      <c r="X108" s="228">
        <v>-0.61829014670000004</v>
      </c>
      <c r="Y108" s="228">
        <v>-2.1076888489000001</v>
      </c>
      <c r="Z108" s="228">
        <v>-2.0150993671999999</v>
      </c>
      <c r="AA108" s="228">
        <v>-1.7255868675999999</v>
      </c>
      <c r="AB108" s="228">
        <v>-1.8946892144</v>
      </c>
      <c r="AC108" s="228">
        <v>-0.74639719810000005</v>
      </c>
      <c r="AD108" s="228">
        <v>-1.1727380885000001</v>
      </c>
      <c r="AE108" s="228">
        <v>-1.0603728407999999</v>
      </c>
      <c r="AF108" s="158">
        <v>16073</v>
      </c>
    </row>
    <row r="109" spans="1:32" ht="11.1" customHeight="1">
      <c r="A109" s="154">
        <v>16074</v>
      </c>
      <c r="B109" s="232" t="s">
        <v>415</v>
      </c>
      <c r="C109" s="228" t="s">
        <v>39</v>
      </c>
      <c r="D109" s="228">
        <v>-0.4124545087</v>
      </c>
      <c r="E109" s="228">
        <v>-2.1682637647999998</v>
      </c>
      <c r="F109" s="228">
        <v>2.8471818710000001</v>
      </c>
      <c r="G109" s="228">
        <v>-4.0112994349999997</v>
      </c>
      <c r="H109" s="228">
        <v>-1.7405196333999999</v>
      </c>
      <c r="I109" s="228">
        <v>-2.2248844771999998</v>
      </c>
      <c r="J109" s="228">
        <v>1.0239803956</v>
      </c>
      <c r="K109" s="228">
        <v>1.5853764185999999</v>
      </c>
      <c r="L109" s="228">
        <v>2.0893740406000001</v>
      </c>
      <c r="M109" s="228">
        <v>-0.92724083199999996</v>
      </c>
      <c r="N109" s="228">
        <v>3.0354131535</v>
      </c>
      <c r="O109" s="228">
        <v>-3.6333878887000002</v>
      </c>
      <c r="P109" s="228">
        <v>2.7428668477999998</v>
      </c>
      <c r="Q109" s="228">
        <v>-0.91743119269999995</v>
      </c>
      <c r="R109" s="228">
        <v>1.5098431765</v>
      </c>
      <c r="S109" s="228">
        <v>-1.1504642945000001</v>
      </c>
      <c r="T109" s="228">
        <v>-9.9758916000000003E-2</v>
      </c>
      <c r="U109" s="228">
        <v>0.60747274689999997</v>
      </c>
      <c r="V109" s="228">
        <v>-0.4631927213</v>
      </c>
      <c r="W109" s="228">
        <v>0.94731593820000004</v>
      </c>
      <c r="X109" s="228">
        <v>0.53701255780000001</v>
      </c>
      <c r="Y109" s="228">
        <v>-0.23049061570000001</v>
      </c>
      <c r="Z109" s="228">
        <v>-0.36630036630000001</v>
      </c>
      <c r="AA109" s="228">
        <v>-0.82658155330000005</v>
      </c>
      <c r="AB109" s="228">
        <v>-0.52592653460000005</v>
      </c>
      <c r="AC109" s="228">
        <v>-8.2508250999999994E-3</v>
      </c>
      <c r="AD109" s="228">
        <v>-5.7189542500000003E-2</v>
      </c>
      <c r="AE109" s="228">
        <v>0.19805248389999999</v>
      </c>
      <c r="AF109" s="158">
        <v>16074</v>
      </c>
    </row>
    <row r="110" spans="1:32" ht="11.1" customHeight="1">
      <c r="A110" s="154">
        <v>16075</v>
      </c>
      <c r="B110" s="232" t="s">
        <v>416</v>
      </c>
      <c r="C110" s="228" t="s">
        <v>39</v>
      </c>
      <c r="D110" s="228">
        <v>-3.0335318081999998</v>
      </c>
      <c r="E110" s="228">
        <v>-4.7378967100000002</v>
      </c>
      <c r="F110" s="228">
        <v>-3.7114940969000001</v>
      </c>
      <c r="G110" s="228">
        <v>-3.7488549080000002</v>
      </c>
      <c r="H110" s="228">
        <v>-3.6605900900000002E-2</v>
      </c>
      <c r="I110" s="228">
        <v>-3.4715101802000001</v>
      </c>
      <c r="J110" s="228">
        <v>0.12898330799999999</v>
      </c>
      <c r="K110" s="228">
        <v>2.1898916420000001</v>
      </c>
      <c r="L110" s="228">
        <v>1.2383212219999999</v>
      </c>
      <c r="M110" s="228">
        <v>-2.1167508972000002</v>
      </c>
      <c r="N110" s="228">
        <v>1.870697396</v>
      </c>
      <c r="O110" s="228">
        <v>5.1417658300000002E-2</v>
      </c>
      <c r="P110" s="228">
        <v>1.7546435651000001</v>
      </c>
      <c r="Q110" s="228">
        <v>-0.303030303</v>
      </c>
      <c r="R110" s="228">
        <v>-0.26776668110000001</v>
      </c>
      <c r="S110" s="228">
        <v>0.85625136059999996</v>
      </c>
      <c r="T110" s="228">
        <v>0.27340096409999998</v>
      </c>
      <c r="U110" s="228">
        <v>-0.72468967500000003</v>
      </c>
      <c r="V110" s="228">
        <v>-0.86730268860000004</v>
      </c>
      <c r="W110" s="228">
        <v>-0.17497812770000001</v>
      </c>
      <c r="X110" s="228">
        <v>-0.57059253840000002</v>
      </c>
      <c r="Y110" s="228">
        <v>-1.5921706106</v>
      </c>
      <c r="Z110" s="228">
        <v>-1.8036363635999999</v>
      </c>
      <c r="AA110" s="228">
        <v>-2.2243429745999999</v>
      </c>
      <c r="AB110" s="228">
        <v>-3.2004120071000002</v>
      </c>
      <c r="AC110" s="228">
        <v>-2.6050170699000001</v>
      </c>
      <c r="AD110" s="228">
        <v>-1.5849503777</v>
      </c>
      <c r="AE110" s="228">
        <v>-0.85592011410000002</v>
      </c>
      <c r="AF110" s="158">
        <v>16075</v>
      </c>
    </row>
    <row r="111" spans="1:32" ht="11.1" customHeight="1">
      <c r="A111" s="154">
        <v>16076</v>
      </c>
      <c r="B111" s="232" t="s">
        <v>417</v>
      </c>
      <c r="C111" s="228" t="s">
        <v>39</v>
      </c>
      <c r="D111" s="228">
        <v>-7.0665810818999999</v>
      </c>
      <c r="E111" s="228">
        <v>-3.1771945247</v>
      </c>
      <c r="F111" s="228">
        <v>-3.9948119325999998</v>
      </c>
      <c r="G111" s="228">
        <v>-7.1534720346</v>
      </c>
      <c r="H111" s="228">
        <v>-2.0662058930999998</v>
      </c>
      <c r="I111" s="228">
        <v>-4.2567416981999999</v>
      </c>
      <c r="J111" s="228">
        <v>-1.0552451893000001</v>
      </c>
      <c r="K111" s="228">
        <v>0.29015056459999999</v>
      </c>
      <c r="L111" s="228">
        <v>2.2675736960999999</v>
      </c>
      <c r="M111" s="228">
        <v>-0.7722302928</v>
      </c>
      <c r="N111" s="228">
        <v>1.1789181691999999</v>
      </c>
      <c r="O111" s="228">
        <v>0.92148351230000003</v>
      </c>
      <c r="P111" s="228">
        <v>1.24509508</v>
      </c>
      <c r="Q111" s="228">
        <v>-0.33539539390000001</v>
      </c>
      <c r="R111" s="228">
        <v>1.6302722106</v>
      </c>
      <c r="S111" s="228">
        <v>1.5452538630999999</v>
      </c>
      <c r="T111" s="228">
        <v>0.1231884058</v>
      </c>
      <c r="U111" s="228">
        <v>0.89020771509999996</v>
      </c>
      <c r="V111" s="228">
        <v>-0.1004304161</v>
      </c>
      <c r="W111" s="228">
        <v>-0.53138015220000001</v>
      </c>
      <c r="X111" s="228">
        <v>-1.9244630244000001</v>
      </c>
      <c r="Y111" s="228">
        <v>-2.7721628645999998</v>
      </c>
      <c r="Z111" s="228">
        <v>-1.8396465560999999</v>
      </c>
      <c r="AA111" s="228">
        <v>-1.7677869926000001</v>
      </c>
      <c r="AB111" s="228">
        <v>-1.9328286911000001</v>
      </c>
      <c r="AC111" s="228">
        <v>-1.6186516187</v>
      </c>
      <c r="AD111" s="228">
        <v>-1.6158784033</v>
      </c>
      <c r="AE111" s="228">
        <v>-1.2367622009999999</v>
      </c>
      <c r="AF111" s="158">
        <v>16076</v>
      </c>
    </row>
    <row r="112" spans="1:32" ht="11.1" customHeight="1">
      <c r="A112" s="154">
        <v>16077</v>
      </c>
      <c r="B112" s="232" t="s">
        <v>457</v>
      </c>
      <c r="C112" s="228" t="s">
        <v>39</v>
      </c>
      <c r="D112" s="228">
        <v>-1.5540411438999999</v>
      </c>
      <c r="E112" s="228">
        <v>-6.2690043346</v>
      </c>
      <c r="F112" s="228">
        <v>-4.4933738266000001</v>
      </c>
      <c r="G112" s="228">
        <v>-4.0977090409999999</v>
      </c>
      <c r="H112" s="228">
        <v>-2.6149208742000001</v>
      </c>
      <c r="I112" s="228">
        <v>-3.3893058887</v>
      </c>
      <c r="J112" s="228">
        <v>0.37645174209999999</v>
      </c>
      <c r="K112" s="228">
        <v>-0.57452920519999995</v>
      </c>
      <c r="L112" s="228">
        <v>2.7126805778</v>
      </c>
      <c r="M112" s="228">
        <v>6.2509767199999997E-2</v>
      </c>
      <c r="N112" s="228">
        <v>0.86678119629999995</v>
      </c>
      <c r="O112" s="228">
        <v>1.4554463111</v>
      </c>
      <c r="P112" s="228">
        <v>1.3124761541000001</v>
      </c>
      <c r="Q112" s="228">
        <v>0.64020486560000001</v>
      </c>
      <c r="R112" s="228">
        <v>0.85316569379999996</v>
      </c>
      <c r="S112" s="228">
        <v>-0.56396556840000001</v>
      </c>
      <c r="T112" s="228">
        <v>0.5</v>
      </c>
      <c r="U112" s="228">
        <v>-0.54206579050000003</v>
      </c>
      <c r="V112" s="228">
        <v>-0.76153501570000004</v>
      </c>
      <c r="W112" s="228">
        <v>0.54920252780000001</v>
      </c>
      <c r="X112" s="228">
        <v>2.2532672399999999E-2</v>
      </c>
      <c r="Y112" s="228">
        <v>-1.0549943882999999</v>
      </c>
      <c r="Z112" s="228">
        <v>-0.89000964179999997</v>
      </c>
      <c r="AA112" s="228">
        <v>-0.23934180999999999</v>
      </c>
      <c r="AB112" s="228">
        <v>-0.5932267027</v>
      </c>
      <c r="AC112" s="228">
        <v>1.3535995160000001</v>
      </c>
      <c r="AD112" s="228">
        <v>1.0925690339</v>
      </c>
      <c r="AE112" s="228">
        <v>1.3120407857</v>
      </c>
      <c r="AF112" s="158">
        <v>16077</v>
      </c>
    </row>
    <row r="113" spans="1:42" s="169" customFormat="1" ht="18" customHeight="1">
      <c r="A113" s="149">
        <v>16</v>
      </c>
      <c r="B113" s="233" t="s">
        <v>458</v>
      </c>
      <c r="C113" s="229" t="s">
        <v>39</v>
      </c>
      <c r="D113" s="229">
        <v>-1.8973954773999999</v>
      </c>
      <c r="E113" s="229">
        <v>-2.5646371446999998</v>
      </c>
      <c r="F113" s="229">
        <v>-2.0421476734000001</v>
      </c>
      <c r="G113" s="229">
        <v>-4.2951747212000004</v>
      </c>
      <c r="H113" s="229">
        <v>-1.6516641893999999</v>
      </c>
      <c r="I113" s="229">
        <v>-2.7024961793000002</v>
      </c>
      <c r="J113" s="229">
        <v>0.70711566039999996</v>
      </c>
      <c r="K113" s="229">
        <v>1.3069648953999999</v>
      </c>
      <c r="L113" s="229">
        <v>1.6692943917</v>
      </c>
      <c r="M113" s="229">
        <v>-0.31463648550000001</v>
      </c>
      <c r="N113" s="229">
        <v>1.8524248903</v>
      </c>
      <c r="O113" s="229">
        <v>1.5861792772000001</v>
      </c>
      <c r="P113" s="229">
        <v>1.4271032713</v>
      </c>
      <c r="Q113" s="229">
        <v>0.3825152725</v>
      </c>
      <c r="R113" s="229">
        <v>1.2334305337</v>
      </c>
      <c r="S113" s="229">
        <v>1.0382402672</v>
      </c>
      <c r="T113" s="229">
        <v>0.73256248059999995</v>
      </c>
      <c r="U113" s="229">
        <v>0.93871891559999998</v>
      </c>
      <c r="V113" s="229">
        <v>-0.1633000999</v>
      </c>
      <c r="W113" s="229">
        <v>-0.23069148289999999</v>
      </c>
      <c r="X113" s="229">
        <v>-0.62534902449999996</v>
      </c>
      <c r="Y113" s="229">
        <v>-1.4425134172</v>
      </c>
      <c r="Z113" s="229">
        <v>-1.3452937719</v>
      </c>
      <c r="AA113" s="229">
        <v>-1.0352999234</v>
      </c>
      <c r="AB113" s="229">
        <v>-1.0381895259</v>
      </c>
      <c r="AC113" s="229">
        <v>1.54313722E-2</v>
      </c>
      <c r="AD113" s="229">
        <v>0.2207105221</v>
      </c>
      <c r="AE113" s="229">
        <v>0.24880661130000001</v>
      </c>
      <c r="AF113" s="153">
        <v>16</v>
      </c>
    </row>
    <row r="114" spans="1:42" s="147" customFormat="1" ht="7.5" customHeight="1">
      <c r="A114" s="198"/>
      <c r="B114" s="196"/>
      <c r="AF114" s="198"/>
    </row>
    <row r="115" spans="1:42" s="193" customFormat="1" ht="12.75" customHeight="1">
      <c r="A115" s="227" t="s">
        <v>428</v>
      </c>
      <c r="B115" s="171"/>
      <c r="C115" s="200"/>
      <c r="D115" s="200"/>
      <c r="E115" s="200"/>
      <c r="F115" s="200"/>
      <c r="G115" s="200"/>
      <c r="H115" s="200"/>
      <c r="I115" s="200"/>
      <c r="J115" s="200"/>
      <c r="K115" s="200"/>
      <c r="L115" s="200"/>
      <c r="M115" s="200"/>
      <c r="N115" s="200"/>
      <c r="O115" s="200"/>
      <c r="P115" s="200"/>
      <c r="Q115" s="200"/>
      <c r="R115" s="200"/>
      <c r="S115" s="200"/>
      <c r="T115" s="200"/>
      <c r="U115" s="200"/>
      <c r="V115" s="200"/>
      <c r="W115" s="173"/>
    </row>
    <row r="116" spans="1:42" s="75" customFormat="1" ht="14.25" customHeight="1">
      <c r="A116" s="315" t="s">
        <v>252</v>
      </c>
      <c r="B116" s="315"/>
      <c r="C116" s="315"/>
      <c r="D116" s="315"/>
      <c r="E116" s="315"/>
      <c r="F116" s="315"/>
      <c r="G116" s="315"/>
      <c r="H116" s="315"/>
      <c r="I116" s="315"/>
      <c r="J116" s="315"/>
      <c r="K116" s="315"/>
      <c r="L116" s="315"/>
      <c r="M116" s="315"/>
      <c r="N116" s="315"/>
      <c r="O116" s="315"/>
      <c r="P116" s="315"/>
      <c r="Q116" s="315"/>
      <c r="R116" s="315"/>
      <c r="S116" s="315"/>
      <c r="T116" s="315"/>
      <c r="U116" s="315"/>
      <c r="V116" s="316" t="s">
        <v>253</v>
      </c>
      <c r="W116" s="316"/>
      <c r="X116" s="316"/>
      <c r="Y116" s="316"/>
      <c r="Z116" s="316"/>
      <c r="AA116" s="316"/>
      <c r="AB116" s="316"/>
      <c r="AC116" s="316"/>
      <c r="AD116" s="316"/>
      <c r="AE116" s="316"/>
      <c r="AF116" s="316"/>
    </row>
    <row r="117" spans="1:42" ht="7.5" customHeight="1">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47"/>
      <c r="X117" s="197"/>
      <c r="Y117" s="197"/>
      <c r="Z117" s="197"/>
      <c r="AA117" s="197"/>
      <c r="AB117" s="197"/>
      <c r="AC117" s="197"/>
      <c r="AD117" s="197"/>
      <c r="AE117" s="197"/>
    </row>
    <row r="118" spans="1:42" ht="33.6" customHeight="1">
      <c r="A118" s="137" t="s">
        <v>460</v>
      </c>
      <c r="B118" s="138" t="s">
        <v>254</v>
      </c>
      <c r="C118" s="189">
        <v>36341</v>
      </c>
      <c r="D118" s="190">
        <v>36707</v>
      </c>
      <c r="E118" s="190">
        <v>37072</v>
      </c>
      <c r="F118" s="190">
        <v>37437</v>
      </c>
      <c r="G118" s="190">
        <v>37802</v>
      </c>
      <c r="H118" s="190">
        <v>38168</v>
      </c>
      <c r="I118" s="190">
        <v>38533</v>
      </c>
      <c r="J118" s="190">
        <v>38898</v>
      </c>
      <c r="K118" s="190">
        <v>39263</v>
      </c>
      <c r="L118" s="190">
        <v>39629</v>
      </c>
      <c r="M118" s="190">
        <v>39994</v>
      </c>
      <c r="N118" s="190">
        <v>40359</v>
      </c>
      <c r="O118" s="190">
        <v>40724</v>
      </c>
      <c r="P118" s="190">
        <v>41090</v>
      </c>
      <c r="Q118" s="192">
        <v>41455</v>
      </c>
      <c r="R118" s="190">
        <v>41820</v>
      </c>
      <c r="S118" s="190">
        <v>42185</v>
      </c>
      <c r="T118" s="190">
        <v>42551</v>
      </c>
      <c r="U118" s="191">
        <v>42916</v>
      </c>
      <c r="V118" s="192">
        <v>43281</v>
      </c>
      <c r="W118" s="190">
        <v>43646</v>
      </c>
      <c r="X118" s="190">
        <v>43921</v>
      </c>
      <c r="Y118" s="190">
        <v>44012</v>
      </c>
      <c r="Z118" s="190">
        <v>44104</v>
      </c>
      <c r="AA118" s="190">
        <v>44196</v>
      </c>
      <c r="AB118" s="190">
        <v>44286</v>
      </c>
      <c r="AC118" s="190">
        <v>44377</v>
      </c>
      <c r="AD118" s="190">
        <v>44469</v>
      </c>
      <c r="AE118" s="190">
        <v>44561</v>
      </c>
      <c r="AF118" s="139" t="s">
        <v>460</v>
      </c>
    </row>
    <row r="119" spans="1:42" s="147" customFormat="1" ht="7.5" customHeight="1">
      <c r="A119" s="198"/>
      <c r="B119" s="196"/>
      <c r="AF119" s="198"/>
    </row>
    <row r="120" spans="1:42" s="198" customFormat="1" ht="11.1" customHeight="1">
      <c r="A120" s="319" t="s">
        <v>497</v>
      </c>
      <c r="B120" s="319"/>
      <c r="C120" s="319"/>
      <c r="D120" s="319"/>
      <c r="E120" s="319"/>
      <c r="F120" s="319"/>
      <c r="G120" s="319"/>
      <c r="H120" s="319"/>
      <c r="I120" s="319" t="s">
        <v>258</v>
      </c>
      <c r="J120" s="319"/>
      <c r="K120" s="319"/>
      <c r="L120" s="319"/>
      <c r="M120" s="319"/>
      <c r="N120" s="319"/>
      <c r="O120" s="319"/>
      <c r="P120" s="319"/>
      <c r="Q120" s="319"/>
      <c r="R120" s="319"/>
      <c r="S120" s="319"/>
      <c r="T120" s="319"/>
      <c r="U120" s="319"/>
      <c r="V120" s="319" t="s">
        <v>497</v>
      </c>
      <c r="W120" s="319"/>
      <c r="X120" s="319"/>
      <c r="Y120" s="319"/>
      <c r="Z120" s="319"/>
      <c r="AA120" s="319"/>
      <c r="AB120" s="319"/>
      <c r="AC120" s="319"/>
      <c r="AD120" s="319"/>
      <c r="AE120" s="319"/>
      <c r="AF120" s="319"/>
      <c r="AG120" s="172"/>
      <c r="AH120" s="172"/>
      <c r="AI120" s="172"/>
      <c r="AJ120" s="172"/>
      <c r="AK120" s="172"/>
      <c r="AL120" s="172"/>
      <c r="AM120" s="172"/>
      <c r="AN120" s="172"/>
      <c r="AO120" s="172"/>
      <c r="AP120" s="172"/>
    </row>
    <row r="121" spans="1:42" s="198" customFormat="1" ht="16.350000000000001" customHeight="1">
      <c r="A121" s="319" t="s">
        <v>259</v>
      </c>
      <c r="B121" s="319"/>
      <c r="C121" s="319"/>
      <c r="D121" s="319"/>
      <c r="E121" s="319"/>
      <c r="F121" s="319"/>
      <c r="G121" s="319"/>
      <c r="H121" s="319"/>
      <c r="I121" s="319" t="s">
        <v>259</v>
      </c>
      <c r="J121" s="319"/>
      <c r="K121" s="319"/>
      <c r="L121" s="319"/>
      <c r="M121" s="319"/>
      <c r="N121" s="319"/>
      <c r="O121" s="319"/>
      <c r="P121" s="319"/>
      <c r="Q121" s="319"/>
      <c r="R121" s="319"/>
      <c r="S121" s="319"/>
      <c r="T121" s="319"/>
      <c r="U121" s="319"/>
      <c r="V121" s="319" t="s">
        <v>259</v>
      </c>
      <c r="W121" s="319"/>
      <c r="X121" s="319"/>
      <c r="Y121" s="319"/>
      <c r="Z121" s="319"/>
      <c r="AA121" s="319"/>
      <c r="AB121" s="319"/>
      <c r="AC121" s="319"/>
      <c r="AD121" s="319"/>
      <c r="AE121" s="319"/>
      <c r="AF121" s="319"/>
      <c r="AG121" s="172"/>
      <c r="AH121" s="172"/>
      <c r="AI121" s="172"/>
      <c r="AJ121" s="172"/>
      <c r="AK121" s="172"/>
      <c r="AL121" s="172"/>
      <c r="AM121" s="172"/>
      <c r="AN121" s="172"/>
      <c r="AO121" s="172"/>
      <c r="AP121" s="172"/>
    </row>
    <row r="122" spans="1:42" ht="11.1" customHeight="1">
      <c r="A122" s="154">
        <v>16051</v>
      </c>
      <c r="B122" s="232" t="s">
        <v>397</v>
      </c>
      <c r="C122" s="228">
        <f t="shared" ref="C122:AE122" si="0">C6/C$29*100</f>
        <v>12.595757393265034</v>
      </c>
      <c r="D122" s="228">
        <f t="shared" si="0"/>
        <v>12.760658951165754</v>
      </c>
      <c r="E122" s="228">
        <f t="shared" si="0"/>
        <v>12.991955919544127</v>
      </c>
      <c r="F122" s="228">
        <f t="shared" si="0"/>
        <v>13.110540510155161</v>
      </c>
      <c r="G122" s="228">
        <f t="shared" si="0"/>
        <v>13.18111521839873</v>
      </c>
      <c r="H122" s="228">
        <f t="shared" si="0"/>
        <v>13.201708948471868</v>
      </c>
      <c r="I122" s="228">
        <f t="shared" si="0"/>
        <v>13.007870426387456</v>
      </c>
      <c r="J122" s="228">
        <f t="shared" si="0"/>
        <v>13.13844230404054</v>
      </c>
      <c r="K122" s="228">
        <f t="shared" si="0"/>
        <v>13.131344707652454</v>
      </c>
      <c r="L122" s="228">
        <f t="shared" si="0"/>
        <v>13.1254846386267</v>
      </c>
      <c r="M122" s="228">
        <f t="shared" si="0"/>
        <v>13.094557200597009</v>
      </c>
      <c r="N122" s="228">
        <f t="shared" si="0"/>
        <v>13.200277496131063</v>
      </c>
      <c r="O122" s="228">
        <f t="shared" si="0"/>
        <v>13.217670202855942</v>
      </c>
      <c r="P122" s="228">
        <f t="shared" si="0"/>
        <v>12.941018340572978</v>
      </c>
      <c r="Q122" s="228">
        <f t="shared" si="0"/>
        <v>13.109946345263642</v>
      </c>
      <c r="R122" s="228">
        <f t="shared" si="0"/>
        <v>13.107355900394015</v>
      </c>
      <c r="S122" s="228">
        <f t="shared" si="0"/>
        <v>13.284603191968431</v>
      </c>
      <c r="T122" s="228">
        <f t="shared" si="0"/>
        <v>13.454622915361568</v>
      </c>
      <c r="U122" s="228">
        <f t="shared" si="0"/>
        <v>13.647271892711743</v>
      </c>
      <c r="V122" s="228">
        <f t="shared" si="0"/>
        <v>13.408777064642482</v>
      </c>
      <c r="W122" s="228">
        <f t="shared" si="0"/>
        <v>13.539272090162408</v>
      </c>
      <c r="X122" s="228">
        <f t="shared" si="0"/>
        <v>13.850696468010495</v>
      </c>
      <c r="Y122" s="228">
        <f t="shared" si="0"/>
        <v>13.845728336686406</v>
      </c>
      <c r="Z122" s="228">
        <f t="shared" si="0"/>
        <v>13.885195546389697</v>
      </c>
      <c r="AA122" s="228">
        <f t="shared" si="0"/>
        <v>13.962557818082477</v>
      </c>
      <c r="AB122" s="228">
        <f t="shared" si="0"/>
        <v>13.993750708714989</v>
      </c>
      <c r="AC122" s="228">
        <f t="shared" si="0"/>
        <v>14.034854163108241</v>
      </c>
      <c r="AD122" s="228">
        <f t="shared" si="0"/>
        <v>14.063146677240679</v>
      </c>
      <c r="AE122" s="228">
        <f t="shared" si="0"/>
        <v>14.089892540102788</v>
      </c>
      <c r="AF122" s="158">
        <v>16051</v>
      </c>
    </row>
    <row r="123" spans="1:42" ht="11.1" customHeight="1">
      <c r="A123" s="154">
        <v>16052</v>
      </c>
      <c r="B123" s="232" t="s">
        <v>398</v>
      </c>
      <c r="C123" s="228">
        <f t="shared" ref="C123:AE123" si="1">C7/C$29*100</f>
        <v>5.3408382313541303</v>
      </c>
      <c r="D123" s="228">
        <f t="shared" si="1"/>
        <v>5.3208329441618822</v>
      </c>
      <c r="E123" s="228">
        <f t="shared" si="1"/>
        <v>5.1619740771156835</v>
      </c>
      <c r="F123" s="228">
        <f t="shared" si="1"/>
        <v>5.1803789657592043</v>
      </c>
      <c r="G123" s="228">
        <f t="shared" si="1"/>
        <v>5.1289754173447282</v>
      </c>
      <c r="H123" s="228">
        <f t="shared" si="1"/>
        <v>5.1142715784812438</v>
      </c>
      <c r="I123" s="228">
        <f t="shared" si="1"/>
        <v>5.0807443279184881</v>
      </c>
      <c r="J123" s="228">
        <f t="shared" si="1"/>
        <v>5.1276364830906092</v>
      </c>
      <c r="K123" s="228">
        <f t="shared" si="1"/>
        <v>5.1410055847698475</v>
      </c>
      <c r="L123" s="228">
        <f t="shared" si="1"/>
        <v>5.0089574587555816</v>
      </c>
      <c r="M123" s="228">
        <f t="shared" si="1"/>
        <v>4.901215805471125</v>
      </c>
      <c r="N123" s="228">
        <f t="shared" si="1"/>
        <v>4.902609530924809</v>
      </c>
      <c r="O123" s="228">
        <f t="shared" si="1"/>
        <v>4.8027450995806094</v>
      </c>
      <c r="P123" s="228">
        <f t="shared" si="1"/>
        <v>4.7103130343302544</v>
      </c>
      <c r="Q123" s="228">
        <f t="shared" si="1"/>
        <v>4.6591638749752917</v>
      </c>
      <c r="R123" s="228">
        <f t="shared" si="1"/>
        <v>4.6493105361530649</v>
      </c>
      <c r="S123" s="228">
        <f t="shared" si="1"/>
        <v>4.5746204671682156</v>
      </c>
      <c r="T123" s="228">
        <f t="shared" si="1"/>
        <v>4.5269315559208083</v>
      </c>
      <c r="U123" s="228">
        <f t="shared" si="1"/>
        <v>4.5403179133072564</v>
      </c>
      <c r="V123" s="228">
        <f t="shared" si="1"/>
        <v>4.5459790294384401</v>
      </c>
      <c r="W123" s="228">
        <f t="shared" si="1"/>
        <v>4.562918597860258</v>
      </c>
      <c r="X123" s="228">
        <f t="shared" si="1"/>
        <v>4.6015162467515252</v>
      </c>
      <c r="Y123" s="228">
        <f t="shared" si="1"/>
        <v>4.5874583707475649</v>
      </c>
      <c r="Z123" s="228">
        <f t="shared" si="1"/>
        <v>4.6076299540807106</v>
      </c>
      <c r="AA123" s="228">
        <f t="shared" si="1"/>
        <v>4.6459985688810583</v>
      </c>
      <c r="AB123" s="228">
        <f t="shared" si="1"/>
        <v>4.6673134347163252</v>
      </c>
      <c r="AC123" s="228">
        <f t="shared" si="1"/>
        <v>4.6703724542595619</v>
      </c>
      <c r="AD123" s="228">
        <f t="shared" si="1"/>
        <v>4.7274507131262311</v>
      </c>
      <c r="AE123" s="228">
        <f t="shared" si="1"/>
        <v>4.8251674194050773</v>
      </c>
      <c r="AF123" s="158">
        <v>16052</v>
      </c>
    </row>
    <row r="124" spans="1:42" ht="11.1" customHeight="1">
      <c r="A124" s="154">
        <v>16053</v>
      </c>
      <c r="B124" s="232" t="s">
        <v>399</v>
      </c>
      <c r="C124" s="228">
        <f t="shared" ref="C124:AE124" si="2">C8/C$29*100</f>
        <v>5.286306011110347</v>
      </c>
      <c r="D124" s="228">
        <f t="shared" si="2"/>
        <v>5.4650588730484309</v>
      </c>
      <c r="E124" s="228">
        <f t="shared" si="2"/>
        <v>5.6856052900565324</v>
      </c>
      <c r="F124" s="228">
        <f t="shared" si="2"/>
        <v>5.7160173316809741</v>
      </c>
      <c r="G124" s="228">
        <f t="shared" si="2"/>
        <v>5.7514899395402468</v>
      </c>
      <c r="H124" s="228">
        <f t="shared" si="2"/>
        <v>5.7540338782907234</v>
      </c>
      <c r="I124" s="228">
        <f t="shared" si="2"/>
        <v>5.7254045658040242</v>
      </c>
      <c r="J124" s="228">
        <f t="shared" si="2"/>
        <v>5.8988472035294945</v>
      </c>
      <c r="K124" s="228">
        <f t="shared" si="2"/>
        <v>5.9454897105134759</v>
      </c>
      <c r="L124" s="228">
        <f t="shared" si="2"/>
        <v>6.1287734966175567</v>
      </c>
      <c r="M124" s="228">
        <f t="shared" si="2"/>
        <v>6.3556067588325647</v>
      </c>
      <c r="N124" s="228">
        <f t="shared" si="2"/>
        <v>6.4640589145632106</v>
      </c>
      <c r="O124" s="228">
        <f t="shared" si="2"/>
        <v>6.6300600981852629</v>
      </c>
      <c r="P124" s="228">
        <f t="shared" si="2"/>
        <v>6.669217019989687</v>
      </c>
      <c r="Q124" s="228">
        <f t="shared" si="2"/>
        <v>6.6641430551805314</v>
      </c>
      <c r="R124" s="228">
        <f t="shared" si="2"/>
        <v>6.7749762848982753</v>
      </c>
      <c r="S124" s="228">
        <f t="shared" si="2"/>
        <v>6.8502909306473239</v>
      </c>
      <c r="T124" s="228">
        <f t="shared" si="2"/>
        <v>6.8580208555226303</v>
      </c>
      <c r="U124" s="228">
        <f t="shared" si="2"/>
        <v>6.884130278598227</v>
      </c>
      <c r="V124" s="228">
        <f t="shared" si="2"/>
        <v>7.0152496256143086</v>
      </c>
      <c r="W124" s="228">
        <f t="shared" si="2"/>
        <v>7.1393068827118311</v>
      </c>
      <c r="X124" s="228">
        <f t="shared" si="2"/>
        <v>7.2700805146534666</v>
      </c>
      <c r="Y124" s="228">
        <f t="shared" si="2"/>
        <v>7.2466788160305926</v>
      </c>
      <c r="Z124" s="228">
        <f t="shared" si="2"/>
        <v>7.261976710135265</v>
      </c>
      <c r="AA124" s="228">
        <f t="shared" si="2"/>
        <v>7.3222661806042035</v>
      </c>
      <c r="AB124" s="228">
        <f t="shared" si="2"/>
        <v>7.3344756769015609</v>
      </c>
      <c r="AC124" s="228">
        <f t="shared" si="2"/>
        <v>7.3207306413206208</v>
      </c>
      <c r="AD124" s="228">
        <f t="shared" si="2"/>
        <v>7.331012007286156</v>
      </c>
      <c r="AE124" s="228">
        <f t="shared" si="2"/>
        <v>7.4109328764989879</v>
      </c>
      <c r="AF124" s="158">
        <v>16053</v>
      </c>
    </row>
    <row r="125" spans="1:42" ht="11.1" customHeight="1">
      <c r="A125" s="154">
        <v>16054</v>
      </c>
      <c r="B125" s="232" t="s">
        <v>400</v>
      </c>
      <c r="C125" s="228">
        <f t="shared" ref="C125:AE125" si="3">C9/C$29*100</f>
        <v>2.4583361982507013</v>
      </c>
      <c r="D125" s="228">
        <f t="shared" si="3"/>
        <v>2.468701517829309</v>
      </c>
      <c r="E125" s="228">
        <f t="shared" si="3"/>
        <v>2.4894457545689019</v>
      </c>
      <c r="F125" s="228">
        <f t="shared" si="3"/>
        <v>2.4901691945265383</v>
      </c>
      <c r="G125" s="228">
        <f t="shared" si="3"/>
        <v>2.3910431193352659</v>
      </c>
      <c r="H125" s="228">
        <f t="shared" si="3"/>
        <v>2.3272532452800276</v>
      </c>
      <c r="I125" s="228">
        <f t="shared" si="3"/>
        <v>2.3673184554042002</v>
      </c>
      <c r="J125" s="228">
        <f t="shared" si="3"/>
        <v>2.3362251425229013</v>
      </c>
      <c r="K125" s="228">
        <f t="shared" si="3"/>
        <v>2.3013220505306822</v>
      </c>
      <c r="L125" s="228">
        <f t="shared" si="3"/>
        <v>2.2413700901093612</v>
      </c>
      <c r="M125" s="228">
        <f t="shared" si="3"/>
        <v>2.1429116144284297</v>
      </c>
      <c r="N125" s="228">
        <f t="shared" si="3"/>
        <v>2.1001654303858261</v>
      </c>
      <c r="O125" s="228">
        <f t="shared" si="3"/>
        <v>2.0947237540468335</v>
      </c>
      <c r="P125" s="228">
        <f t="shared" si="3"/>
        <v>2.0409719430978264</v>
      </c>
      <c r="Q125" s="228">
        <f t="shared" si="3"/>
        <v>2.0136352537327702</v>
      </c>
      <c r="R125" s="228">
        <f t="shared" si="3"/>
        <v>1.9841422036762881</v>
      </c>
      <c r="S125" s="228">
        <f t="shared" si="3"/>
        <v>2.006620039740592</v>
      </c>
      <c r="T125" s="228">
        <f t="shared" si="3"/>
        <v>1.9757664524309806</v>
      </c>
      <c r="U125" s="228">
        <f t="shared" si="3"/>
        <v>1.9817194859104337</v>
      </c>
      <c r="V125" s="228">
        <f t="shared" si="3"/>
        <v>1.944200092557324</v>
      </c>
      <c r="W125" s="228">
        <f t="shared" si="3"/>
        <v>1.9815599488052487</v>
      </c>
      <c r="X125" s="228">
        <f t="shared" si="3"/>
        <v>1.9515861561819194</v>
      </c>
      <c r="Y125" s="228">
        <f t="shared" si="3"/>
        <v>1.9528650145047239</v>
      </c>
      <c r="Z125" s="228">
        <f t="shared" si="3"/>
        <v>1.9320992654159839</v>
      </c>
      <c r="AA125" s="228">
        <f t="shared" si="3"/>
        <v>1.9287523324607099</v>
      </c>
      <c r="AB125" s="228">
        <f t="shared" si="3"/>
        <v>1.9293426904710906</v>
      </c>
      <c r="AC125" s="228">
        <f t="shared" si="3"/>
        <v>1.9277044881391352</v>
      </c>
      <c r="AD125" s="228">
        <f t="shared" si="3"/>
        <v>1.9261223528828637</v>
      </c>
      <c r="AE125" s="228">
        <f t="shared" si="3"/>
        <v>1.9076156361937393</v>
      </c>
      <c r="AF125" s="158">
        <v>16054</v>
      </c>
    </row>
    <row r="126" spans="1:42" ht="11.1" customHeight="1">
      <c r="A126" s="154">
        <v>16055</v>
      </c>
      <c r="B126" s="232" t="s">
        <v>601</v>
      </c>
      <c r="C126" s="228">
        <f t="shared" ref="C126:AE126" si="4">C10/C$29*100</f>
        <v>2.9084641118716643</v>
      </c>
      <c r="D126" s="228">
        <f t="shared" si="4"/>
        <v>2.9137519241243037</v>
      </c>
      <c r="E126" s="228">
        <f t="shared" si="4"/>
        <v>2.912620140087046</v>
      </c>
      <c r="F126" s="228">
        <f t="shared" si="4"/>
        <v>2.9124770786839194</v>
      </c>
      <c r="G126" s="228">
        <f t="shared" si="4"/>
        <v>2.8820765392449537</v>
      </c>
      <c r="H126" s="228">
        <f t="shared" si="4"/>
        <v>2.8945793094776664</v>
      </c>
      <c r="I126" s="228">
        <f t="shared" si="4"/>
        <v>2.9178543591244326</v>
      </c>
      <c r="J126" s="228">
        <f t="shared" si="4"/>
        <v>2.9262761915718478</v>
      </c>
      <c r="K126" s="228">
        <f t="shared" si="4"/>
        <v>2.8871180603220381</v>
      </c>
      <c r="L126" s="228">
        <f t="shared" si="4"/>
        <v>2.944597449129656</v>
      </c>
      <c r="M126" s="228">
        <f t="shared" si="4"/>
        <v>3.055855149197634</v>
      </c>
      <c r="N126" s="228">
        <f t="shared" si="4"/>
        <v>3.0368482843268052</v>
      </c>
      <c r="O126" s="228">
        <f t="shared" si="4"/>
        <v>3.0383189802568227</v>
      </c>
      <c r="P126" s="228">
        <f t="shared" si="4"/>
        <v>3.0203593154886148</v>
      </c>
      <c r="Q126" s="228">
        <f t="shared" si="4"/>
        <v>3.0129595632171138</v>
      </c>
      <c r="R126" s="228">
        <f t="shared" si="4"/>
        <v>3.0065123842690249</v>
      </c>
      <c r="S126" s="228">
        <f t="shared" si="4"/>
        <v>3.0076402687705603</v>
      </c>
      <c r="T126" s="228">
        <f t="shared" si="4"/>
        <v>2.9935855339863338</v>
      </c>
      <c r="U126" s="228">
        <f t="shared" si="4"/>
        <v>2.9959038476889917</v>
      </c>
      <c r="V126" s="228">
        <f t="shared" si="4"/>
        <v>3.0053834615198509</v>
      </c>
      <c r="W126" s="228">
        <f t="shared" si="4"/>
        <v>3.0298097593101132</v>
      </c>
      <c r="X126" s="228">
        <f t="shared" si="4"/>
        <v>3.0562552056888017</v>
      </c>
      <c r="Y126" s="228">
        <f t="shared" si="4"/>
        <v>3.0560323107408207</v>
      </c>
      <c r="Z126" s="228">
        <f t="shared" si="4"/>
        <v>3.0828852516215055</v>
      </c>
      <c r="AA126" s="228">
        <f t="shared" si="4"/>
        <v>3.1019691043726825</v>
      </c>
      <c r="AB126" s="228">
        <f t="shared" si="4"/>
        <v>3.1015887815141934</v>
      </c>
      <c r="AC126" s="228">
        <f t="shared" si="4"/>
        <v>3.1072601955209036</v>
      </c>
      <c r="AD126" s="228">
        <f t="shared" si="4"/>
        <v>3.1171856606485671</v>
      </c>
      <c r="AE126" s="228">
        <f t="shared" si="4"/>
        <v>3.1241239682292479</v>
      </c>
      <c r="AF126" s="158">
        <v>16055</v>
      </c>
    </row>
    <row r="127" spans="1:42" ht="11.1" customHeight="1">
      <c r="A127" s="154">
        <v>16056</v>
      </c>
      <c r="B127" s="232" t="s">
        <v>602</v>
      </c>
      <c r="C127" s="228">
        <f t="shared" ref="C127:AC127" si="5">C11/C$29*100</f>
        <v>2.8073424078109106</v>
      </c>
      <c r="D127" s="228">
        <f t="shared" si="5"/>
        <v>2.8515249253700565</v>
      </c>
      <c r="E127" s="228">
        <f t="shared" si="5"/>
        <v>2.7765011389292811</v>
      </c>
      <c r="F127" s="228">
        <f t="shared" si="5"/>
        <v>2.8472183634148012</v>
      </c>
      <c r="G127" s="228">
        <f t="shared" si="5"/>
        <v>2.8993199624955541</v>
      </c>
      <c r="H127" s="228">
        <f t="shared" si="5"/>
        <v>2.9922998914823187</v>
      </c>
      <c r="I127" s="228">
        <f t="shared" si="5"/>
        <v>2.9884827832664098</v>
      </c>
      <c r="J127" s="228">
        <f t="shared" si="5"/>
        <v>2.9839368061841007</v>
      </c>
      <c r="K127" s="228">
        <f t="shared" si="5"/>
        <v>3.0252082565976801</v>
      </c>
      <c r="L127" s="228">
        <f t="shared" si="5"/>
        <v>3.0230754833016924</v>
      </c>
      <c r="M127" s="228">
        <f t="shared" si="5"/>
        <v>2.8950278349729275</v>
      </c>
      <c r="N127" s="228">
        <f t="shared" si="5"/>
        <v>3.0384492235444793</v>
      </c>
      <c r="O127" s="228">
        <f t="shared" si="5"/>
        <v>3.0110671325684475</v>
      </c>
      <c r="P127" s="228">
        <f t="shared" si="5"/>
        <v>3.0331541623963325</v>
      </c>
      <c r="Q127" s="228">
        <f t="shared" si="5"/>
        <v>2.8727828501220247</v>
      </c>
      <c r="R127" s="228">
        <f t="shared" si="5"/>
        <v>2.9561417638921914</v>
      </c>
      <c r="S127" s="228">
        <f t="shared" si="5"/>
        <v>3.0451673964314883</v>
      </c>
      <c r="T127" s="228">
        <f t="shared" si="5"/>
        <v>2.9924511226260866</v>
      </c>
      <c r="U127" s="228">
        <f t="shared" si="5"/>
        <v>2.9692115031531889</v>
      </c>
      <c r="V127" s="228">
        <f t="shared" si="5"/>
        <v>2.9232481417194074</v>
      </c>
      <c r="W127" s="228">
        <f t="shared" si="5"/>
        <v>2.8345987052201251</v>
      </c>
      <c r="X127" s="228">
        <f t="shared" si="5"/>
        <v>2.7778681000392691</v>
      </c>
      <c r="Y127" s="228">
        <f t="shared" si="5"/>
        <v>2.7568447520936181</v>
      </c>
      <c r="Z127" s="228">
        <f t="shared" si="5"/>
        <v>2.7656247079421057</v>
      </c>
      <c r="AA127" s="228">
        <f t="shared" si="5"/>
        <v>2.7745160574803536</v>
      </c>
      <c r="AB127" s="228">
        <f t="shared" si="5"/>
        <v>2.7552318915445575</v>
      </c>
      <c r="AC127" s="228">
        <f t="shared" si="5"/>
        <v>2.7475660360297001</v>
      </c>
      <c r="AD127" s="228" t="s">
        <v>310</v>
      </c>
      <c r="AE127" s="228" t="s">
        <v>310</v>
      </c>
      <c r="AF127" s="158">
        <v>16056</v>
      </c>
    </row>
    <row r="128" spans="1:42" ht="18" customHeight="1">
      <c r="A128" s="154">
        <v>16061</v>
      </c>
      <c r="B128" s="232" t="s">
        <v>403</v>
      </c>
      <c r="C128" s="228">
        <f t="shared" ref="C128:AC128" si="6">C12/C$29*100</f>
        <v>4.021395598064343</v>
      </c>
      <c r="D128" s="228">
        <f t="shared" si="6"/>
        <v>4.0885442885197865</v>
      </c>
      <c r="E128" s="228">
        <f t="shared" si="6"/>
        <v>4.0749056333677398</v>
      </c>
      <c r="F128" s="228">
        <f t="shared" si="6"/>
        <v>4.0894600067455542</v>
      </c>
      <c r="G128" s="228">
        <f t="shared" si="6"/>
        <v>4.1186185862548363</v>
      </c>
      <c r="H128" s="228">
        <f t="shared" si="6"/>
        <v>4.1756073026659273</v>
      </c>
      <c r="I128" s="228">
        <f t="shared" si="6"/>
        <v>4.2292638041988742</v>
      </c>
      <c r="J128" s="228">
        <f t="shared" si="6"/>
        <v>4.2233628058542161</v>
      </c>
      <c r="K128" s="228">
        <f t="shared" si="6"/>
        <v>4.2371671937924651</v>
      </c>
      <c r="L128" s="228">
        <f t="shared" si="6"/>
        <v>4.2402203267467051</v>
      </c>
      <c r="M128" s="228">
        <f t="shared" si="6"/>
        <v>4.2746565567430359</v>
      </c>
      <c r="N128" s="228">
        <f t="shared" si="6"/>
        <v>4.3204013020972303</v>
      </c>
      <c r="O128" s="228">
        <f t="shared" si="6"/>
        <v>4.3716942395096758</v>
      </c>
      <c r="P128" s="228">
        <f t="shared" si="6"/>
        <v>4.4330913513296943</v>
      </c>
      <c r="Q128" s="228">
        <f t="shared" si="6"/>
        <v>4.5065844296616513</v>
      </c>
      <c r="R128" s="228">
        <f t="shared" si="6"/>
        <v>4.5150741112909456</v>
      </c>
      <c r="S128" s="228">
        <f t="shared" si="6"/>
        <v>4.4970219998015519</v>
      </c>
      <c r="T128" s="228">
        <f t="shared" si="6"/>
        <v>4.5014703231685873</v>
      </c>
      <c r="U128" s="228">
        <f t="shared" si="6"/>
        <v>4.5023998163965837</v>
      </c>
      <c r="V128" s="228">
        <f t="shared" si="6"/>
        <v>4.4896505774907034</v>
      </c>
      <c r="W128" s="228">
        <f t="shared" si="6"/>
        <v>4.4958186811138585</v>
      </c>
      <c r="X128" s="228">
        <f t="shared" si="6"/>
        <v>4.4491912266791394</v>
      </c>
      <c r="Y128" s="228">
        <f t="shared" si="6"/>
        <v>4.4380540305704264</v>
      </c>
      <c r="Z128" s="228">
        <f t="shared" si="6"/>
        <v>4.4021458077620421</v>
      </c>
      <c r="AA128" s="228">
        <f t="shared" si="6"/>
        <v>4.3877204480830896</v>
      </c>
      <c r="AB128" s="228">
        <f t="shared" si="6"/>
        <v>4.4014665675515632</v>
      </c>
      <c r="AC128" s="228">
        <f t="shared" si="6"/>
        <v>4.4044951722613508</v>
      </c>
      <c r="AD128" s="228">
        <f t="shared" ref="AD128:AE144" si="7">AD12/AD$29*100</f>
        <v>4.4182847796185918</v>
      </c>
      <c r="AE128" s="228">
        <f t="shared" si="7"/>
        <v>4.4049213518143597</v>
      </c>
      <c r="AF128" s="158">
        <v>16061</v>
      </c>
    </row>
    <row r="129" spans="1:32" ht="11.1" customHeight="1">
      <c r="A129" s="154">
        <v>16062</v>
      </c>
      <c r="B129" s="232" t="s">
        <v>404</v>
      </c>
      <c r="C129" s="228">
        <f t="shared" ref="C129:AC129" si="8">C13/C$29*100</f>
        <v>3.9903359421863627</v>
      </c>
      <c r="D129" s="228">
        <f t="shared" si="8"/>
        <v>3.9547501761885298</v>
      </c>
      <c r="E129" s="228">
        <f t="shared" si="8"/>
        <v>3.8157270186171615</v>
      </c>
      <c r="F129" s="228">
        <f t="shared" si="8"/>
        <v>3.7913375193676235</v>
      </c>
      <c r="G129" s="228">
        <f t="shared" si="8"/>
        <v>3.7361648471262754</v>
      </c>
      <c r="H129" s="228">
        <f t="shared" si="8"/>
        <v>3.7198057068819894</v>
      </c>
      <c r="I129" s="228">
        <f t="shared" si="8"/>
        <v>3.7974736972432401</v>
      </c>
      <c r="J129" s="228">
        <f t="shared" si="8"/>
        <v>3.7814829034891604</v>
      </c>
      <c r="K129" s="228">
        <f t="shared" si="8"/>
        <v>3.7584726354432414</v>
      </c>
      <c r="L129" s="228">
        <f t="shared" si="8"/>
        <v>3.7093237787106612</v>
      </c>
      <c r="M129" s="228">
        <f t="shared" si="8"/>
        <v>3.6719286204529853</v>
      </c>
      <c r="N129" s="228">
        <f t="shared" si="8"/>
        <v>3.6661508084743049</v>
      </c>
      <c r="O129" s="228">
        <f t="shared" si="8"/>
        <v>3.667338791563981</v>
      </c>
      <c r="P129" s="228">
        <f t="shared" si="8"/>
        <v>3.7233004501459774</v>
      </c>
      <c r="Q129" s="228">
        <f t="shared" si="8"/>
        <v>3.7341267636749809</v>
      </c>
      <c r="R129" s="228">
        <f t="shared" si="8"/>
        <v>3.7687195890575578</v>
      </c>
      <c r="S129" s="228">
        <f t="shared" si="8"/>
        <v>3.7915119997761093</v>
      </c>
      <c r="T129" s="228">
        <f t="shared" si="8"/>
        <v>3.8126305360849955</v>
      </c>
      <c r="U129" s="228">
        <f t="shared" si="8"/>
        <v>3.7970483755089006</v>
      </c>
      <c r="V129" s="228">
        <f t="shared" si="8"/>
        <v>3.7540307722084845</v>
      </c>
      <c r="W129" s="228">
        <f t="shared" si="8"/>
        <v>3.7118679871267566</v>
      </c>
      <c r="X129" s="228">
        <f t="shared" si="8"/>
        <v>3.7168305390404779</v>
      </c>
      <c r="Y129" s="228">
        <f t="shared" si="8"/>
        <v>3.712754685145824</v>
      </c>
      <c r="Z129" s="228">
        <f t="shared" si="8"/>
        <v>3.7236369073950613</v>
      </c>
      <c r="AA129" s="228">
        <f t="shared" si="8"/>
        <v>3.7252953405925235</v>
      </c>
      <c r="AB129" s="228">
        <f t="shared" si="8"/>
        <v>3.7324396174828967</v>
      </c>
      <c r="AC129" s="228">
        <f t="shared" si="8"/>
        <v>3.7263008771312882</v>
      </c>
      <c r="AD129" s="228">
        <f t="shared" si="7"/>
        <v>3.7146999417603253</v>
      </c>
      <c r="AE129" s="228">
        <f t="shared" si="7"/>
        <v>3.7047188911384517</v>
      </c>
      <c r="AF129" s="158">
        <v>16062</v>
      </c>
    </row>
    <row r="130" spans="1:32" ht="11.1" customHeight="1">
      <c r="A130" s="154">
        <v>16063</v>
      </c>
      <c r="B130" s="232" t="s">
        <v>454</v>
      </c>
      <c r="C130" s="228">
        <f t="shared" ref="C130:AC130" si="9">C14/C$29*100</f>
        <v>4.8523006669527637</v>
      </c>
      <c r="D130" s="228">
        <f t="shared" si="9"/>
        <v>4.9739143936021426</v>
      </c>
      <c r="E130" s="228">
        <f t="shared" si="9"/>
        <v>5.1941202618909488</v>
      </c>
      <c r="F130" s="228">
        <f t="shared" si="9"/>
        <v>5.1531124530428007</v>
      </c>
      <c r="G130" s="228">
        <f t="shared" si="9"/>
        <v>5.2320318141158975</v>
      </c>
      <c r="H130" s="228">
        <f t="shared" si="9"/>
        <v>5.1979149297915201</v>
      </c>
      <c r="I130" s="228">
        <f t="shared" si="9"/>
        <v>5.35509776831063</v>
      </c>
      <c r="J130" s="228">
        <f t="shared" si="9"/>
        <v>5.2880050674809382</v>
      </c>
      <c r="K130" s="228">
        <f t="shared" si="9"/>
        <v>5.2417190054787559</v>
      </c>
      <c r="L130" s="228">
        <f t="shared" si="9"/>
        <v>5.2076258723495279</v>
      </c>
      <c r="M130" s="228">
        <f t="shared" si="9"/>
        <v>5.2200106764279717</v>
      </c>
      <c r="N130" s="228">
        <f t="shared" si="9"/>
        <v>5.0792464912748807</v>
      </c>
      <c r="O130" s="228">
        <f t="shared" si="9"/>
        <v>5.1157482925014177</v>
      </c>
      <c r="P130" s="228">
        <f t="shared" si="9"/>
        <v>5.2430439328516094</v>
      </c>
      <c r="Q130" s="228">
        <f t="shared" si="9"/>
        <v>5.2238757763012211</v>
      </c>
      <c r="R130" s="228">
        <f t="shared" si="9"/>
        <v>5.1580026642734227</v>
      </c>
      <c r="S130" s="228">
        <f t="shared" si="9"/>
        <v>5.1863762533424582</v>
      </c>
      <c r="T130" s="228">
        <f t="shared" si="9"/>
        <v>5.2148890230575411</v>
      </c>
      <c r="U130" s="228">
        <f t="shared" si="9"/>
        <v>5.1506246507543709</v>
      </c>
      <c r="V130" s="228">
        <f t="shared" si="9"/>
        <v>5.1683215734248815</v>
      </c>
      <c r="W130" s="228">
        <f t="shared" si="9"/>
        <v>5.1217117934316638</v>
      </c>
      <c r="X130" s="228">
        <f t="shared" si="9"/>
        <v>5.1542884870798868</v>
      </c>
      <c r="Y130" s="228">
        <f t="shared" si="9"/>
        <v>5.1374633593117549</v>
      </c>
      <c r="Z130" s="228">
        <f t="shared" si="9"/>
        <v>5.106324649997819</v>
      </c>
      <c r="AA130" s="228">
        <f t="shared" si="9"/>
        <v>5.0428771756579449</v>
      </c>
      <c r="AB130" s="228">
        <f t="shared" si="9"/>
        <v>5.0407589865060665</v>
      </c>
      <c r="AC130" s="228">
        <f t="shared" si="9"/>
        <v>5.0200192908599508</v>
      </c>
      <c r="AD130" s="228">
        <f t="shared" si="7"/>
        <v>7.7041176689260364</v>
      </c>
      <c r="AE130" s="228">
        <f t="shared" si="7"/>
        <v>7.6903909048434818</v>
      </c>
      <c r="AF130" s="158">
        <v>16063</v>
      </c>
    </row>
    <row r="131" spans="1:32" ht="11.1" customHeight="1">
      <c r="A131" s="154">
        <v>16064</v>
      </c>
      <c r="B131" s="232" t="s">
        <v>396</v>
      </c>
      <c r="C131" s="228">
        <f t="shared" ref="C131:AC131" si="10">C15/C$29*100</f>
        <v>4.5739492470997156</v>
      </c>
      <c r="D131" s="228">
        <f t="shared" si="10"/>
        <v>4.4747641014506288</v>
      </c>
      <c r="E131" s="228">
        <f t="shared" si="10"/>
        <v>4.4312762286497849</v>
      </c>
      <c r="F131" s="228">
        <f t="shared" si="10"/>
        <v>4.3658726640933629</v>
      </c>
      <c r="G131" s="228">
        <f t="shared" si="10"/>
        <v>4.376057506816541</v>
      </c>
      <c r="H131" s="228">
        <f t="shared" si="10"/>
        <v>4.3256733153108335</v>
      </c>
      <c r="I131" s="228">
        <f t="shared" si="10"/>
        <v>4.3308449241799645</v>
      </c>
      <c r="J131" s="228">
        <f t="shared" si="10"/>
        <v>4.2668854813067334</v>
      </c>
      <c r="K131" s="228">
        <f t="shared" si="10"/>
        <v>4.2218087369232258</v>
      </c>
      <c r="L131" s="228">
        <f t="shared" si="10"/>
        <v>4.2580015508436055</v>
      </c>
      <c r="M131" s="228">
        <f t="shared" si="10"/>
        <v>4.2946748591909882</v>
      </c>
      <c r="N131" s="228">
        <f t="shared" si="10"/>
        <v>4.2522279737445965</v>
      </c>
      <c r="O131" s="228">
        <f t="shared" si="10"/>
        <v>4.2712030511587926</v>
      </c>
      <c r="P131" s="228">
        <f t="shared" si="10"/>
        <v>4.2831719330170381</v>
      </c>
      <c r="Q131" s="228">
        <f t="shared" si="10"/>
        <v>4.3745470095849868</v>
      </c>
      <c r="R131" s="228">
        <f t="shared" si="10"/>
        <v>4.4298020204499604</v>
      </c>
      <c r="S131" s="228">
        <f t="shared" si="10"/>
        <v>4.4243847459222643</v>
      </c>
      <c r="T131" s="228">
        <f t="shared" si="10"/>
        <v>4.4414725667821671</v>
      </c>
      <c r="U131" s="228">
        <f t="shared" si="10"/>
        <v>4.4427785982278278</v>
      </c>
      <c r="V131" s="228">
        <f t="shared" si="10"/>
        <v>4.4941171507729036</v>
      </c>
      <c r="W131" s="228">
        <f t="shared" si="10"/>
        <v>4.4581681722728232</v>
      </c>
      <c r="X131" s="228">
        <f t="shared" si="10"/>
        <v>4.4184260748418591</v>
      </c>
      <c r="Y131" s="228">
        <f t="shared" si="10"/>
        <v>4.4133006487659303</v>
      </c>
      <c r="Z131" s="228">
        <f t="shared" si="10"/>
        <v>4.4594670371778014</v>
      </c>
      <c r="AA131" s="228">
        <f t="shared" si="10"/>
        <v>4.438975058178368</v>
      </c>
      <c r="AB131" s="228">
        <f t="shared" si="10"/>
        <v>4.4221295468003881</v>
      </c>
      <c r="AC131" s="228">
        <f t="shared" si="10"/>
        <v>4.4366466055119611</v>
      </c>
      <c r="AD131" s="228">
        <f t="shared" si="7"/>
        <v>4.4633895490762194</v>
      </c>
      <c r="AE131" s="228">
        <f t="shared" si="7"/>
        <v>4.4351970098115565</v>
      </c>
      <c r="AF131" s="158">
        <v>16064</v>
      </c>
    </row>
    <row r="132" spans="1:32" ht="11.1" customHeight="1">
      <c r="A132" s="154">
        <v>16065</v>
      </c>
      <c r="B132" s="232" t="s">
        <v>406</v>
      </c>
      <c r="C132" s="228">
        <f t="shared" ref="C132:AC132" si="11">C16/C$29*100</f>
        <v>3.2881743323952208</v>
      </c>
      <c r="D132" s="228">
        <f t="shared" si="11"/>
        <v>3.1242077581177119</v>
      </c>
      <c r="E132" s="228">
        <f t="shared" si="11"/>
        <v>3.0098121206185127</v>
      </c>
      <c r="F132" s="228">
        <f t="shared" si="11"/>
        <v>2.9341869087140418</v>
      </c>
      <c r="G132" s="228">
        <f t="shared" si="11"/>
        <v>2.9208742415588054</v>
      </c>
      <c r="H132" s="228">
        <f t="shared" si="11"/>
        <v>2.8627347002369894</v>
      </c>
      <c r="I132" s="228">
        <f t="shared" si="11"/>
        <v>2.8106454762635029</v>
      </c>
      <c r="J132" s="228">
        <f t="shared" si="11"/>
        <v>2.7526013115017678</v>
      </c>
      <c r="K132" s="228">
        <f t="shared" si="11"/>
        <v>2.7448144820734188</v>
      </c>
      <c r="L132" s="228">
        <f t="shared" si="11"/>
        <v>2.6905799620310704</v>
      </c>
      <c r="M132" s="228">
        <f t="shared" si="11"/>
        <v>2.6851761065899709</v>
      </c>
      <c r="N132" s="228">
        <f t="shared" si="11"/>
        <v>2.6198036181226318</v>
      </c>
      <c r="O132" s="228">
        <f t="shared" si="11"/>
        <v>2.6083162681739034</v>
      </c>
      <c r="P132" s="228">
        <f t="shared" si="11"/>
        <v>2.6198418350136801</v>
      </c>
      <c r="Q132" s="228">
        <f t="shared" si="11"/>
        <v>2.623823839860056</v>
      </c>
      <c r="R132" s="228">
        <f t="shared" si="11"/>
        <v>2.6126243604593187</v>
      </c>
      <c r="S132" s="228">
        <f t="shared" si="11"/>
        <v>2.6312240967411187</v>
      </c>
      <c r="T132" s="228">
        <f t="shared" si="11"/>
        <v>2.59515505512609</v>
      </c>
      <c r="U132" s="228">
        <f t="shared" si="11"/>
        <v>2.5600951943801387</v>
      </c>
      <c r="V132" s="228">
        <f t="shared" si="11"/>
        <v>2.5296934069656212</v>
      </c>
      <c r="W132" s="228">
        <f t="shared" si="11"/>
        <v>2.4946257937050338</v>
      </c>
      <c r="X132" s="228">
        <f t="shared" si="11"/>
        <v>2.4264450241744058</v>
      </c>
      <c r="Y132" s="228">
        <f t="shared" si="11"/>
        <v>2.4363137162782533</v>
      </c>
      <c r="Z132" s="228">
        <f t="shared" si="11"/>
        <v>2.41883126997676</v>
      </c>
      <c r="AA132" s="228">
        <f t="shared" si="11"/>
        <v>2.3905450908986099</v>
      </c>
      <c r="AB132" s="228">
        <f t="shared" si="11"/>
        <v>2.3792664642366668</v>
      </c>
      <c r="AC132" s="228">
        <f t="shared" si="11"/>
        <v>2.395784143315014</v>
      </c>
      <c r="AD132" s="228">
        <f t="shared" si="7"/>
        <v>2.4009615742060197</v>
      </c>
      <c r="AE132" s="228">
        <f t="shared" si="7"/>
        <v>2.3860457872605512</v>
      </c>
      <c r="AF132" s="158">
        <v>16065</v>
      </c>
    </row>
    <row r="133" spans="1:32" ht="11.1" customHeight="1">
      <c r="A133" s="154">
        <v>16066</v>
      </c>
      <c r="B133" s="232" t="s">
        <v>407</v>
      </c>
      <c r="C133" s="228">
        <f t="shared" ref="C133:AC133" si="12">C17/C$29*100</f>
        <v>5.8652959321334661</v>
      </c>
      <c r="D133" s="228">
        <f t="shared" si="12"/>
        <v>5.8305363530611922</v>
      </c>
      <c r="E133" s="228">
        <f t="shared" si="12"/>
        <v>5.864669584937503</v>
      </c>
      <c r="F133" s="228">
        <f t="shared" si="12"/>
        <v>5.831415416305374</v>
      </c>
      <c r="G133" s="228">
        <f t="shared" si="12"/>
        <v>5.8374376273049613</v>
      </c>
      <c r="H133" s="228">
        <f t="shared" si="12"/>
        <v>5.7466535825868759</v>
      </c>
      <c r="I133" s="228">
        <f t="shared" si="12"/>
        <v>5.8220613932652565</v>
      </c>
      <c r="J133" s="228">
        <f t="shared" si="12"/>
        <v>5.7487355553923072</v>
      </c>
      <c r="K133" s="228">
        <f t="shared" si="12"/>
        <v>5.7070938401714715</v>
      </c>
      <c r="L133" s="228">
        <f t="shared" si="12"/>
        <v>5.7033610524345573</v>
      </c>
      <c r="M133" s="228">
        <f t="shared" si="12"/>
        <v>5.547929535575383</v>
      </c>
      <c r="N133" s="228">
        <f t="shared" si="12"/>
        <v>5.5152356048882005</v>
      </c>
      <c r="O133" s="228">
        <f t="shared" si="12"/>
        <v>5.5583287804405108</v>
      </c>
      <c r="P133" s="228">
        <f t="shared" si="12"/>
        <v>5.5050151922651915</v>
      </c>
      <c r="Q133" s="228">
        <f t="shared" si="12"/>
        <v>5.4693465181267218</v>
      </c>
      <c r="R133" s="228">
        <f t="shared" si="12"/>
        <v>5.4750563153763352</v>
      </c>
      <c r="S133" s="228">
        <f t="shared" si="12"/>
        <v>5.4720912659744716</v>
      </c>
      <c r="T133" s="228">
        <f t="shared" si="12"/>
        <v>5.4004283033113474</v>
      </c>
      <c r="U133" s="228">
        <f t="shared" si="12"/>
        <v>5.3993374311487186</v>
      </c>
      <c r="V133" s="228">
        <f t="shared" si="12"/>
        <v>5.4139831039458448</v>
      </c>
      <c r="W133" s="228">
        <f t="shared" si="12"/>
        <v>5.5019446549945954</v>
      </c>
      <c r="X133" s="228">
        <f t="shared" si="12"/>
        <v>5.3954072380647471</v>
      </c>
      <c r="Y133" s="228">
        <f t="shared" si="12"/>
        <v>5.4675926452145776</v>
      </c>
      <c r="Z133" s="228">
        <f t="shared" si="12"/>
        <v>5.4872616028760302</v>
      </c>
      <c r="AA133" s="228">
        <f t="shared" si="12"/>
        <v>5.4509089860985966</v>
      </c>
      <c r="AB133" s="228">
        <f t="shared" si="12"/>
        <v>5.4613262104852023</v>
      </c>
      <c r="AC133" s="228">
        <f t="shared" si="12"/>
        <v>5.4647389203146819</v>
      </c>
      <c r="AD133" s="228">
        <f t="shared" si="7"/>
        <v>5.4642445570686853</v>
      </c>
      <c r="AE133" s="228">
        <f t="shared" si="7"/>
        <v>5.407880392462233</v>
      </c>
      <c r="AF133" s="158">
        <v>16066</v>
      </c>
    </row>
    <row r="134" spans="1:32" ht="18" customHeight="1">
      <c r="A134" s="154">
        <v>16067</v>
      </c>
      <c r="B134" s="232" t="s">
        <v>455</v>
      </c>
      <c r="C134" s="228">
        <f t="shared" ref="C134:AC134" si="13">C18/C$29*100</f>
        <v>5.9274152438894276</v>
      </c>
      <c r="D134" s="228">
        <f t="shared" si="13"/>
        <v>6.0184303512489681</v>
      </c>
      <c r="E134" s="228">
        <f t="shared" si="13"/>
        <v>6.043985021887031</v>
      </c>
      <c r="F134" s="228">
        <f t="shared" si="13"/>
        <v>6.0928379529180985</v>
      </c>
      <c r="G134" s="228">
        <f t="shared" si="13"/>
        <v>6.1717983812736428</v>
      </c>
      <c r="H134" s="228">
        <f t="shared" si="13"/>
        <v>6.2288329019049362</v>
      </c>
      <c r="I134" s="228">
        <f t="shared" si="13"/>
        <v>6.2876180774999222</v>
      </c>
      <c r="J134" s="228">
        <f t="shared" si="13"/>
        <v>6.2037831461904487</v>
      </c>
      <c r="K134" s="228">
        <f t="shared" si="13"/>
        <v>6.2374363065765461</v>
      </c>
      <c r="L134" s="228">
        <f t="shared" si="13"/>
        <v>6.2580550282093101</v>
      </c>
      <c r="M134" s="228">
        <f t="shared" si="13"/>
        <v>6.0820232920438828</v>
      </c>
      <c r="N134" s="228">
        <f t="shared" si="13"/>
        <v>6.0528843588238432</v>
      </c>
      <c r="O134" s="228">
        <f t="shared" si="13"/>
        <v>6.0446694468792046</v>
      </c>
      <c r="P134" s="228">
        <f t="shared" si="13"/>
        <v>6.0354197549851438</v>
      </c>
      <c r="Q134" s="228">
        <f t="shared" si="13"/>
        <v>6.1021442515274096</v>
      </c>
      <c r="R134" s="228">
        <f t="shared" si="13"/>
        <v>6.1076294870123062</v>
      </c>
      <c r="S134" s="228">
        <f t="shared" si="13"/>
        <v>6.1197204419805162</v>
      </c>
      <c r="T134" s="228">
        <f t="shared" si="13"/>
        <v>6.0853606734874202</v>
      </c>
      <c r="U134" s="228">
        <f t="shared" si="13"/>
        <v>6.1075576754210905</v>
      </c>
      <c r="V134" s="228">
        <f t="shared" si="13"/>
        <v>6.3152383351096226</v>
      </c>
      <c r="W134" s="228">
        <f t="shared" si="13"/>
        <v>6.2776942480460258</v>
      </c>
      <c r="X134" s="228">
        <f t="shared" si="13"/>
        <v>6.2785922066617799</v>
      </c>
      <c r="Y134" s="228">
        <f t="shared" si="13"/>
        <v>6.2585642280796812</v>
      </c>
      <c r="Z134" s="228">
        <f t="shared" si="13"/>
        <v>6.2402881014834977</v>
      </c>
      <c r="AA134" s="228">
        <f t="shared" si="13"/>
        <v>6.2739903531054155</v>
      </c>
      <c r="AB134" s="228">
        <f t="shared" si="13"/>
        <v>6.3059884841688829</v>
      </c>
      <c r="AC134" s="228">
        <f t="shared" si="13"/>
        <v>6.2824654120909482</v>
      </c>
      <c r="AD134" s="228">
        <f t="shared" si="7"/>
        <v>6.2919914251372351</v>
      </c>
      <c r="AE134" s="228">
        <f t="shared" si="7"/>
        <v>6.295966360380004</v>
      </c>
      <c r="AF134" s="158">
        <v>16067</v>
      </c>
    </row>
    <row r="135" spans="1:32" ht="11.1" customHeight="1">
      <c r="A135" s="154">
        <v>16068</v>
      </c>
      <c r="B135" s="232" t="s">
        <v>409</v>
      </c>
      <c r="C135" s="228">
        <f t="shared" ref="C135:AC135" si="14">C19/C$29*100</f>
        <v>2.6433901021649291</v>
      </c>
      <c r="D135" s="228">
        <f t="shared" si="14"/>
        <v>2.6801277533627448</v>
      </c>
      <c r="E135" s="228">
        <f t="shared" si="14"/>
        <v>2.6722771804782246</v>
      </c>
      <c r="F135" s="228">
        <f t="shared" si="14"/>
        <v>2.6616510067287549</v>
      </c>
      <c r="G135" s="228">
        <f t="shared" si="14"/>
        <v>2.6720570326224014</v>
      </c>
      <c r="H135" s="228">
        <f t="shared" si="14"/>
        <v>2.762417347521724</v>
      </c>
      <c r="I135" s="228">
        <f t="shared" si="14"/>
        <v>2.7357962299616467</v>
      </c>
      <c r="J135" s="228">
        <f t="shared" si="14"/>
        <v>2.6813571867164359</v>
      </c>
      <c r="K135" s="228">
        <f t="shared" si="14"/>
        <v>2.6806623436461523</v>
      </c>
      <c r="L135" s="228">
        <f t="shared" si="14"/>
        <v>2.7149121634268294</v>
      </c>
      <c r="M135" s="228">
        <f t="shared" si="14"/>
        <v>2.7484993082110445</v>
      </c>
      <c r="N135" s="228">
        <f t="shared" si="14"/>
        <v>2.811115854634719</v>
      </c>
      <c r="O135" s="228">
        <f t="shared" si="14"/>
        <v>2.7901699440944068</v>
      </c>
      <c r="P135" s="228">
        <f t="shared" si="14"/>
        <v>2.8303752250406786</v>
      </c>
      <c r="Q135" s="228">
        <f t="shared" si="14"/>
        <v>2.9018517537592552</v>
      </c>
      <c r="R135" s="228">
        <f t="shared" si="14"/>
        <v>2.9249477756385178</v>
      </c>
      <c r="S135" s="228">
        <f t="shared" si="14"/>
        <v>2.9224091652694701</v>
      </c>
      <c r="T135" s="228">
        <f t="shared" si="14"/>
        <v>3.0051817390021971</v>
      </c>
      <c r="U135" s="228">
        <f t="shared" si="14"/>
        <v>2.9687125808254171</v>
      </c>
      <c r="V135" s="228">
        <f t="shared" si="14"/>
        <v>3.0169221091655327</v>
      </c>
      <c r="W135" s="228">
        <f t="shared" si="14"/>
        <v>2.9738931620214468</v>
      </c>
      <c r="X135" s="228">
        <f t="shared" si="14"/>
        <v>2.921688931798911</v>
      </c>
      <c r="Y135" s="228">
        <f t="shared" si="14"/>
        <v>2.9470416551424519</v>
      </c>
      <c r="Z135" s="228">
        <f t="shared" si="14"/>
        <v>2.9374637848210892</v>
      </c>
      <c r="AA135" s="228">
        <f t="shared" si="14"/>
        <v>2.921512775430871</v>
      </c>
      <c r="AB135" s="228">
        <f t="shared" si="14"/>
        <v>2.9173858811374718</v>
      </c>
      <c r="AC135" s="228">
        <f t="shared" si="14"/>
        <v>2.9197520320710546</v>
      </c>
      <c r="AD135" s="228">
        <f t="shared" si="7"/>
        <v>2.9019466921103829</v>
      </c>
      <c r="AE135" s="228">
        <f t="shared" si="7"/>
        <v>2.8790531069926804</v>
      </c>
      <c r="AF135" s="158">
        <v>16068</v>
      </c>
    </row>
    <row r="136" spans="1:32" ht="11.1" customHeight="1">
      <c r="A136" s="154">
        <v>16069</v>
      </c>
      <c r="B136" s="232" t="s">
        <v>410</v>
      </c>
      <c r="C136" s="228">
        <f t="shared" ref="C136:AC136" si="15">C20/C$29*100</f>
        <v>2.5413200116651531</v>
      </c>
      <c r="D136" s="228">
        <f t="shared" si="15"/>
        <v>2.5316563177385762</v>
      </c>
      <c r="E136" s="228">
        <f t="shared" si="15"/>
        <v>2.5870144482032043</v>
      </c>
      <c r="F136" s="228">
        <f t="shared" si="15"/>
        <v>2.561630718375691</v>
      </c>
      <c r="G136" s="228">
        <f t="shared" si="15"/>
        <v>2.532088932955415</v>
      </c>
      <c r="H136" s="228">
        <f t="shared" si="15"/>
        <v>2.5099839000215942</v>
      </c>
      <c r="I136" s="228">
        <f t="shared" si="15"/>
        <v>2.5641494621265628</v>
      </c>
      <c r="J136" s="228">
        <f t="shared" si="15"/>
        <v>2.5779561807050393</v>
      </c>
      <c r="K136" s="228">
        <f t="shared" si="15"/>
        <v>2.6177334451465235</v>
      </c>
      <c r="L136" s="228">
        <f t="shared" si="15"/>
        <v>2.6064868044600122</v>
      </c>
      <c r="M136" s="228">
        <f t="shared" si="15"/>
        <v>2.6046943600135091</v>
      </c>
      <c r="N136" s="228">
        <f t="shared" si="15"/>
        <v>2.5761780244410053</v>
      </c>
      <c r="O136" s="228">
        <f t="shared" si="15"/>
        <v>2.5835537719570629</v>
      </c>
      <c r="P136" s="228">
        <f t="shared" si="15"/>
        <v>2.5773215861991421</v>
      </c>
      <c r="Q136" s="228">
        <f t="shared" si="15"/>
        <v>2.5439812512031295</v>
      </c>
      <c r="R136" s="228">
        <f t="shared" si="15"/>
        <v>2.5443555501008692</v>
      </c>
      <c r="S136" s="228">
        <f t="shared" si="15"/>
        <v>2.5271658241084447</v>
      </c>
      <c r="T136" s="228">
        <f t="shared" si="15"/>
        <v>2.5408293555409061</v>
      </c>
      <c r="U136" s="228">
        <f t="shared" si="15"/>
        <v>2.4998503233016685</v>
      </c>
      <c r="V136" s="228">
        <f t="shared" si="15"/>
        <v>2.4836628878629559</v>
      </c>
      <c r="W136" s="228">
        <f t="shared" si="15"/>
        <v>2.4177094076568459</v>
      </c>
      <c r="X136" s="228">
        <f t="shared" si="15"/>
        <v>2.4080609700277389</v>
      </c>
      <c r="Y136" s="228">
        <f t="shared" si="15"/>
        <v>2.4005728639789043</v>
      </c>
      <c r="Z136" s="228">
        <f t="shared" si="15"/>
        <v>2.4129745356668888</v>
      </c>
      <c r="AA136" s="228">
        <f t="shared" si="15"/>
        <v>2.3954324498074504</v>
      </c>
      <c r="AB136" s="228">
        <f t="shared" si="15"/>
        <v>2.3766205949426098</v>
      </c>
      <c r="AC136" s="228">
        <f t="shared" si="15"/>
        <v>2.3712937937686505</v>
      </c>
      <c r="AD136" s="228">
        <f t="shared" si="7"/>
        <v>2.345695840200245</v>
      </c>
      <c r="AE136" s="228">
        <f t="shared" si="7"/>
        <v>2.3375798162280019</v>
      </c>
      <c r="AF136" s="158">
        <v>16069</v>
      </c>
    </row>
    <row r="137" spans="1:32" ht="11.1" customHeight="1">
      <c r="A137" s="154">
        <v>16070</v>
      </c>
      <c r="B137" s="232" t="s">
        <v>411</v>
      </c>
      <c r="C137" s="228">
        <f t="shared" ref="C137:AC137" si="16">C21/C$29*100</f>
        <v>4.2743776806735436</v>
      </c>
      <c r="D137" s="228">
        <f t="shared" si="16"/>
        <v>4.2850506003753033</v>
      </c>
      <c r="E137" s="228">
        <f t="shared" si="16"/>
        <v>4.2981709323147008</v>
      </c>
      <c r="F137" s="228">
        <f t="shared" si="16"/>
        <v>4.2548682355464873</v>
      </c>
      <c r="G137" s="228">
        <f t="shared" si="16"/>
        <v>4.2148045565745935</v>
      </c>
      <c r="H137" s="228">
        <f t="shared" si="16"/>
        <v>4.2861750660809808</v>
      </c>
      <c r="I137" s="228">
        <f t="shared" si="16"/>
        <v>4.278366035325468</v>
      </c>
      <c r="J137" s="228">
        <f t="shared" si="16"/>
        <v>4.3740288829780605</v>
      </c>
      <c r="K137" s="228">
        <f t="shared" si="16"/>
        <v>4.464825735880753</v>
      </c>
      <c r="L137" s="228">
        <f t="shared" si="16"/>
        <v>4.5844808684724185</v>
      </c>
      <c r="M137" s="228">
        <f t="shared" si="16"/>
        <v>4.7220043359370747</v>
      </c>
      <c r="N137" s="228">
        <f t="shared" si="16"/>
        <v>4.7782699183521</v>
      </c>
      <c r="O137" s="228">
        <f t="shared" si="16"/>
        <v>4.7779826033637685</v>
      </c>
      <c r="P137" s="228">
        <f t="shared" si="16"/>
        <v>4.9809434325601716</v>
      </c>
      <c r="Q137" s="228">
        <f t="shared" si="16"/>
        <v>4.9193628613103231</v>
      </c>
      <c r="R137" s="228">
        <f t="shared" si="16"/>
        <v>4.8273975264701443</v>
      </c>
      <c r="S137" s="228">
        <f t="shared" si="16"/>
        <v>4.770779215822964</v>
      </c>
      <c r="T137" s="228">
        <f t="shared" si="16"/>
        <v>4.7701997698405396</v>
      </c>
      <c r="U137" s="228">
        <f t="shared" si="16"/>
        <v>4.8081144727388843</v>
      </c>
      <c r="V137" s="228">
        <f t="shared" si="16"/>
        <v>4.824767645135716</v>
      </c>
      <c r="W137" s="228">
        <f t="shared" si="16"/>
        <v>4.7865849870149235</v>
      </c>
      <c r="X137" s="228">
        <f t="shared" si="16"/>
        <v>4.7535911436382419</v>
      </c>
      <c r="Y137" s="228">
        <f t="shared" si="16"/>
        <v>4.7712143428166573</v>
      </c>
      <c r="Z137" s="228">
        <f t="shared" si="16"/>
        <v>4.7888148835818294</v>
      </c>
      <c r="AA137" s="228">
        <f t="shared" si="16"/>
        <v>4.8171814475855816</v>
      </c>
      <c r="AB137" s="228">
        <f t="shared" si="16"/>
        <v>4.8493744409026194</v>
      </c>
      <c r="AC137" s="228">
        <f t="shared" si="16"/>
        <v>4.8601412653598448</v>
      </c>
      <c r="AD137" s="228">
        <f t="shared" si="7"/>
        <v>4.8787499535321741</v>
      </c>
      <c r="AE137" s="228">
        <f t="shared" si="7"/>
        <v>4.9093910605824638</v>
      </c>
      <c r="AF137" s="158">
        <v>16070</v>
      </c>
    </row>
    <row r="138" spans="1:32" ht="11.1" customHeight="1">
      <c r="A138" s="154">
        <v>16071</v>
      </c>
      <c r="B138" s="232" t="s">
        <v>456</v>
      </c>
      <c r="C138" s="228">
        <f t="shared" ref="C138:AC138" si="17">C22/C$29*100</f>
        <v>3.2089840647368586</v>
      </c>
      <c r="D138" s="228">
        <f t="shared" si="17"/>
        <v>3.149316897965917</v>
      </c>
      <c r="E138" s="228">
        <f t="shared" si="17"/>
        <v>3.2028148003043841</v>
      </c>
      <c r="F138" s="228">
        <f t="shared" si="17"/>
        <v>3.1715735620791294</v>
      </c>
      <c r="G138" s="228">
        <f t="shared" si="17"/>
        <v>3.1411320307364021</v>
      </c>
      <c r="H138" s="228">
        <f t="shared" si="17"/>
        <v>3.1114779998851954</v>
      </c>
      <c r="I138" s="228">
        <f t="shared" si="17"/>
        <v>3.0854209988716335</v>
      </c>
      <c r="J138" s="228">
        <f t="shared" si="17"/>
        <v>3.1178314064615926</v>
      </c>
      <c r="K138" s="228">
        <f t="shared" si="17"/>
        <v>3.1123301225550493</v>
      </c>
      <c r="L138" s="228">
        <f t="shared" si="17"/>
        <v>3.0808310382630553</v>
      </c>
      <c r="M138" s="228">
        <f t="shared" si="17"/>
        <v>3.1743308167467399</v>
      </c>
      <c r="N138" s="228">
        <f t="shared" si="17"/>
        <v>3.1430439190992048</v>
      </c>
      <c r="O138" s="228">
        <f t="shared" si="17"/>
        <v>3.1355347061451608</v>
      </c>
      <c r="P138" s="228">
        <f t="shared" si="17"/>
        <v>3.1229765725060714</v>
      </c>
      <c r="Q138" s="228">
        <f t="shared" si="17"/>
        <v>3.15662454474867</v>
      </c>
      <c r="R138" s="228">
        <f t="shared" si="17"/>
        <v>3.1425386281293064</v>
      </c>
      <c r="S138" s="228">
        <f t="shared" si="17"/>
        <v>3.1709786820472763</v>
      </c>
      <c r="T138" s="228">
        <f t="shared" si="17"/>
        <v>3.1755955344527034</v>
      </c>
      <c r="U138" s="228">
        <f t="shared" si="17"/>
        <v>3.2079458369920975</v>
      </c>
      <c r="V138" s="228">
        <f t="shared" si="17"/>
        <v>3.2107217610209591</v>
      </c>
      <c r="W138" s="228">
        <f t="shared" si="17"/>
        <v>3.2353343191222335</v>
      </c>
      <c r="X138" s="228">
        <f t="shared" si="17"/>
        <v>3.2741125004064502</v>
      </c>
      <c r="Y138" s="228">
        <f t="shared" si="17"/>
        <v>3.2636576152642491</v>
      </c>
      <c r="Z138" s="228">
        <f t="shared" si="17"/>
        <v>3.219583922641263</v>
      </c>
      <c r="AA138" s="228">
        <f t="shared" si="17"/>
        <v>3.2439531465192606</v>
      </c>
      <c r="AB138" s="228">
        <f t="shared" si="17"/>
        <v>3.2365281155110939</v>
      </c>
      <c r="AC138" s="228">
        <f t="shared" si="17"/>
        <v>3.2441549699082679</v>
      </c>
      <c r="AD138" s="228">
        <f t="shared" si="7"/>
        <v>3.2608022205424962</v>
      </c>
      <c r="AE138" s="228">
        <f t="shared" si="7"/>
        <v>3.2523282977729329</v>
      </c>
      <c r="AF138" s="158">
        <v>16071</v>
      </c>
    </row>
    <row r="139" spans="1:32" ht="11.1" customHeight="1">
      <c r="A139" s="154">
        <v>16072</v>
      </c>
      <c r="B139" s="232" t="s">
        <v>413</v>
      </c>
      <c r="C139" s="228">
        <f t="shared" ref="C139:AC139" si="18">C23/C$29*100</f>
        <v>2.4551353940190013</v>
      </c>
      <c r="D139" s="228">
        <f t="shared" si="18"/>
        <v>2.4947810592175412</v>
      </c>
      <c r="E139" s="228">
        <f t="shared" si="18"/>
        <v>2.5101649752248352</v>
      </c>
      <c r="F139" s="228">
        <f t="shared" si="18"/>
        <v>2.5536187572931461</v>
      </c>
      <c r="G139" s="228">
        <f t="shared" si="18"/>
        <v>2.563746780329565</v>
      </c>
      <c r="H139" s="228">
        <f t="shared" si="18"/>
        <v>2.5787299877815104</v>
      </c>
      <c r="I139" s="228">
        <f t="shared" si="18"/>
        <v>2.5993229801255553</v>
      </c>
      <c r="J139" s="228">
        <f t="shared" si="18"/>
        <v>2.5545315560188118</v>
      </c>
      <c r="K139" s="228">
        <f t="shared" si="18"/>
        <v>2.6491299366225802</v>
      </c>
      <c r="L139" s="228">
        <f t="shared" si="18"/>
        <v>2.6455252814246371</v>
      </c>
      <c r="M139" s="228">
        <f t="shared" si="18"/>
        <v>2.613818348204072</v>
      </c>
      <c r="N139" s="228">
        <f t="shared" si="18"/>
        <v>2.706120924275575</v>
      </c>
      <c r="O139" s="228">
        <f t="shared" si="18"/>
        <v>2.74392041412327</v>
      </c>
      <c r="P139" s="228">
        <f t="shared" si="18"/>
        <v>2.7246561869546841</v>
      </c>
      <c r="Q139" s="228">
        <f t="shared" si="18"/>
        <v>2.7151647948445974</v>
      </c>
      <c r="R139" s="228">
        <f t="shared" si="18"/>
        <v>2.721419786704713</v>
      </c>
      <c r="S139" s="228">
        <f t="shared" si="18"/>
        <v>2.6513233718951073</v>
      </c>
      <c r="T139" s="228">
        <f t="shared" si="18"/>
        <v>2.669522022075645</v>
      </c>
      <c r="U139" s="228">
        <f t="shared" si="18"/>
        <v>2.6535184002554479</v>
      </c>
      <c r="V139" s="228">
        <f t="shared" si="18"/>
        <v>2.6835420422413763</v>
      </c>
      <c r="W139" s="228">
        <f t="shared" si="18"/>
        <v>2.6989077624662947</v>
      </c>
      <c r="X139" s="228">
        <f t="shared" si="18"/>
        <v>2.6062835946703755</v>
      </c>
      <c r="Y139" s="228">
        <f t="shared" si="18"/>
        <v>2.5781404905968719</v>
      </c>
      <c r="Z139" s="228">
        <f t="shared" si="18"/>
        <v>2.5841905557043967</v>
      </c>
      <c r="AA139" s="228">
        <f t="shared" si="18"/>
        <v>2.5746356097982774</v>
      </c>
      <c r="AB139" s="228">
        <f t="shared" si="18"/>
        <v>2.5097960160768058</v>
      </c>
      <c r="AC139" s="228">
        <f t="shared" si="18"/>
        <v>2.5041696389996884</v>
      </c>
      <c r="AD139" s="228">
        <f t="shared" si="7"/>
        <v>2.483984089416488</v>
      </c>
      <c r="AE139" s="228">
        <f t="shared" si="7"/>
        <v>2.4706432019934588</v>
      </c>
      <c r="AF139" s="158">
        <v>16072</v>
      </c>
    </row>
    <row r="140" spans="1:32" ht="18" customHeight="1">
      <c r="A140" s="154">
        <v>16073</v>
      </c>
      <c r="B140" s="232" t="s">
        <v>414</v>
      </c>
      <c r="C140" s="228">
        <f t="shared" ref="C140:AC140" si="19">C24/C$29*100</f>
        <v>4.9178578795501799</v>
      </c>
      <c r="D140" s="228">
        <f t="shared" si="19"/>
        <v>4.8309014666406274</v>
      </c>
      <c r="E140" s="228">
        <f t="shared" si="19"/>
        <v>4.7724527287841463</v>
      </c>
      <c r="F140" s="228">
        <f t="shared" si="19"/>
        <v>4.8729522655112216</v>
      </c>
      <c r="G140" s="228">
        <f t="shared" si="19"/>
        <v>4.783029238379549</v>
      </c>
      <c r="H140" s="228">
        <f t="shared" si="19"/>
        <v>4.8122261431941373</v>
      </c>
      <c r="I140" s="228">
        <f t="shared" si="19"/>
        <v>4.7781113790551544</v>
      </c>
      <c r="J140" s="228">
        <f t="shared" si="19"/>
        <v>4.7963651635634807</v>
      </c>
      <c r="K140" s="228">
        <f t="shared" si="19"/>
        <v>4.7626167004869853</v>
      </c>
      <c r="L140" s="228">
        <f t="shared" si="19"/>
        <v>4.7327468648894353</v>
      </c>
      <c r="M140" s="228">
        <f t="shared" si="19"/>
        <v>4.7956771361026682</v>
      </c>
      <c r="N140" s="228">
        <f t="shared" si="19"/>
        <v>4.7387800843161321</v>
      </c>
      <c r="O140" s="228">
        <f t="shared" si="19"/>
        <v>4.7613432540540401</v>
      </c>
      <c r="P140" s="228">
        <f t="shared" si="19"/>
        <v>4.7171628008566087</v>
      </c>
      <c r="Q140" s="228">
        <f t="shared" si="19"/>
        <v>4.6904290957762242</v>
      </c>
      <c r="R140" s="228">
        <f t="shared" si="19"/>
        <v>4.6479042497973664</v>
      </c>
      <c r="S140" s="228">
        <f t="shared" si="19"/>
        <v>4.6028612208655915</v>
      </c>
      <c r="T140" s="228">
        <f t="shared" si="19"/>
        <v>4.578106112838638</v>
      </c>
      <c r="U140" s="228">
        <f t="shared" si="19"/>
        <v>4.5599006146723076</v>
      </c>
      <c r="V140" s="228">
        <f t="shared" si="19"/>
        <v>4.5114871579814562</v>
      </c>
      <c r="W140" s="228">
        <f t="shared" si="19"/>
        <v>4.4330678330454658</v>
      </c>
      <c r="X140" s="228">
        <f t="shared" si="19"/>
        <v>4.4120479336073011</v>
      </c>
      <c r="Y140" s="228">
        <f t="shared" si="19"/>
        <v>4.395745954527027</v>
      </c>
      <c r="Z140" s="228">
        <f t="shared" si="19"/>
        <v>4.3932984006130882</v>
      </c>
      <c r="AA140" s="228">
        <f t="shared" si="19"/>
        <v>4.3824571384889532</v>
      </c>
      <c r="AB140" s="228">
        <f t="shared" si="19"/>
        <v>4.367826229384268</v>
      </c>
      <c r="AC140" s="228">
        <f t="shared" si="19"/>
        <v>4.346848657175296</v>
      </c>
      <c r="AD140" s="228">
        <f t="shared" si="7"/>
        <v>4.3319165809593443</v>
      </c>
      <c r="AE140" s="228">
        <f t="shared" si="7"/>
        <v>4.3248092197477028</v>
      </c>
      <c r="AF140" s="158">
        <v>16073</v>
      </c>
    </row>
    <row r="141" spans="1:32" ht="11.1" customHeight="1">
      <c r="A141" s="154">
        <v>16074</v>
      </c>
      <c r="B141" s="232" t="s">
        <v>415</v>
      </c>
      <c r="C141" s="228">
        <f t="shared" ref="C141:AC141" si="20">C25/C$29*100</f>
        <v>3.3774412059681955</v>
      </c>
      <c r="D141" s="228">
        <f t="shared" si="20"/>
        <v>3.4069585068431505</v>
      </c>
      <c r="E141" s="228">
        <f t="shared" si="20"/>
        <v>3.4147787061662909</v>
      </c>
      <c r="F141" s="228">
        <f t="shared" si="20"/>
        <v>3.5199646439910937</v>
      </c>
      <c r="G141" s="228">
        <f t="shared" si="20"/>
        <v>3.5444664777074872</v>
      </c>
      <c r="H141" s="228">
        <f t="shared" si="20"/>
        <v>3.5172575914541642</v>
      </c>
      <c r="I141" s="228">
        <f t="shared" si="20"/>
        <v>3.5210098457711587</v>
      </c>
      <c r="J141" s="228">
        <f t="shared" si="20"/>
        <v>3.5403062942936785</v>
      </c>
      <c r="K141" s="228">
        <f t="shared" si="20"/>
        <v>3.5630260781161014</v>
      </c>
      <c r="L141" s="228">
        <f t="shared" si="20"/>
        <v>3.5502286157383884</v>
      </c>
      <c r="M141" s="228">
        <f t="shared" si="20"/>
        <v>3.5715647503567887</v>
      </c>
      <c r="N141" s="228">
        <f t="shared" si="20"/>
        <v>3.5711617482256255</v>
      </c>
      <c r="O141" s="228">
        <f t="shared" si="20"/>
        <v>3.4612466934206445</v>
      </c>
      <c r="P141" s="228">
        <f t="shared" si="20"/>
        <v>3.4631385630223757</v>
      </c>
      <c r="Q141" s="228">
        <f t="shared" si="20"/>
        <v>3.4150147993018298</v>
      </c>
      <c r="R141" s="228">
        <f t="shared" si="20"/>
        <v>3.4047471113599812</v>
      </c>
      <c r="S141" s="228">
        <f t="shared" si="20"/>
        <v>3.3422041526628998</v>
      </c>
      <c r="T141" s="228">
        <f t="shared" si="20"/>
        <v>3.3502948839308107</v>
      </c>
      <c r="U141" s="228">
        <f t="shared" si="20"/>
        <v>3.3466462441127165</v>
      </c>
      <c r="V141" s="228">
        <f t="shared" si="20"/>
        <v>3.3083660158290398</v>
      </c>
      <c r="W141" s="228">
        <f t="shared" si="20"/>
        <v>3.3497769549063707</v>
      </c>
      <c r="X141" s="228">
        <f t="shared" si="20"/>
        <v>3.3620308001690828</v>
      </c>
      <c r="Y141" s="228">
        <f t="shared" si="20"/>
        <v>3.3943706263237061</v>
      </c>
      <c r="Z141" s="228">
        <f t="shared" si="20"/>
        <v>3.398650458881364</v>
      </c>
      <c r="AA141" s="228">
        <f t="shared" si="20"/>
        <v>3.3672649712961653</v>
      </c>
      <c r="AB141" s="228">
        <f t="shared" si="20"/>
        <v>3.3830588768914813</v>
      </c>
      <c r="AC141" s="228">
        <f t="shared" si="20"/>
        <v>3.375523716705684</v>
      </c>
      <c r="AD141" s="228">
        <f t="shared" si="7"/>
        <v>3.3668727772890055</v>
      </c>
      <c r="AE141" s="228">
        <f t="shared" si="7"/>
        <v>3.3441520012459121</v>
      </c>
      <c r="AF141" s="158">
        <v>16074</v>
      </c>
    </row>
    <row r="142" spans="1:32" ht="11.1" customHeight="1">
      <c r="A142" s="154">
        <v>16075</v>
      </c>
      <c r="B142" s="232" t="s">
        <v>416</v>
      </c>
      <c r="C142" s="228">
        <f t="shared" ref="C142:AC142" si="21">C26/C$29*100</f>
        <v>4.1009415106373392</v>
      </c>
      <c r="D142" s="228">
        <f t="shared" si="21"/>
        <v>4.1141386291380044</v>
      </c>
      <c r="E142" s="228">
        <f t="shared" si="21"/>
        <v>4.0359786127414417</v>
      </c>
      <c r="F142" s="228">
        <f t="shared" si="21"/>
        <v>4.0055928657363316</v>
      </c>
      <c r="G142" s="228">
        <f t="shared" si="21"/>
        <v>4.0383288967442263</v>
      </c>
      <c r="H142" s="228">
        <f t="shared" si="21"/>
        <v>4.1314622005855037</v>
      </c>
      <c r="I142" s="228">
        <f t="shared" si="21"/>
        <v>4.0878662618429233</v>
      </c>
      <c r="J142" s="228">
        <f t="shared" si="21"/>
        <v>4.0769935533769575</v>
      </c>
      <c r="K142" s="228">
        <f t="shared" si="21"/>
        <v>4.0819516385298824</v>
      </c>
      <c r="L142" s="228">
        <f t="shared" si="21"/>
        <v>4.0684242894195037</v>
      </c>
      <c r="M142" s="228">
        <f t="shared" si="21"/>
        <v>4.0430161998453009</v>
      </c>
      <c r="N142" s="228">
        <f t="shared" si="21"/>
        <v>4.0521105715353007</v>
      </c>
      <c r="O142" s="228">
        <f t="shared" si="21"/>
        <v>3.9699915231031468</v>
      </c>
      <c r="P142" s="228">
        <f t="shared" si="21"/>
        <v>3.9755786437203797</v>
      </c>
      <c r="Q142" s="228">
        <f t="shared" si="21"/>
        <v>3.9385134550265302</v>
      </c>
      <c r="R142" s="228">
        <f t="shared" si="21"/>
        <v>3.9080697824858541</v>
      </c>
      <c r="S142" s="228">
        <f t="shared" si="21"/>
        <v>3.8610961992016262</v>
      </c>
      <c r="T142" s="228">
        <f t="shared" si="21"/>
        <v>3.8264955638213527</v>
      </c>
      <c r="U142" s="228">
        <f t="shared" si="21"/>
        <v>3.7827043585854558</v>
      </c>
      <c r="V142" s="228">
        <f t="shared" si="21"/>
        <v>3.7407551238419474</v>
      </c>
      <c r="W142" s="228">
        <f t="shared" si="21"/>
        <v>3.7413173950321212</v>
      </c>
      <c r="X142" s="228">
        <f t="shared" si="21"/>
        <v>3.7390915025650133</v>
      </c>
      <c r="Y142" s="228">
        <f t="shared" si="21"/>
        <v>3.7474851953307042</v>
      </c>
      <c r="Z142" s="228">
        <f t="shared" si="21"/>
        <v>3.7240107414999475</v>
      </c>
      <c r="AA142" s="228">
        <f t="shared" si="21"/>
        <v>3.6958458702443804</v>
      </c>
      <c r="AB142" s="228">
        <f t="shared" si="21"/>
        <v>3.6820421071199081</v>
      </c>
      <c r="AC142" s="228">
        <f t="shared" si="21"/>
        <v>3.6673984466838809</v>
      </c>
      <c r="AD142" s="228">
        <f t="shared" si="7"/>
        <v>3.6527428408569906</v>
      </c>
      <c r="AE142" s="228">
        <f t="shared" si="7"/>
        <v>3.6381871982557232</v>
      </c>
      <c r="AF142" s="158">
        <v>16075</v>
      </c>
    </row>
    <row r="143" spans="1:32" ht="11.1" customHeight="1">
      <c r="A143" s="154">
        <v>16076</v>
      </c>
      <c r="B143" s="232" t="s">
        <v>417</v>
      </c>
      <c r="C143" s="228">
        <f t="shared" ref="C143:AC143" si="22">C27/C$29*100</f>
        <v>4.6226726004044867</v>
      </c>
      <c r="D143" s="228">
        <f t="shared" si="22"/>
        <v>4.343395992969441</v>
      </c>
      <c r="E143" s="228">
        <f t="shared" si="22"/>
        <v>4.2804654164814497</v>
      </c>
      <c r="F143" s="228">
        <f t="shared" si="22"/>
        <v>4.1914186727798795</v>
      </c>
      <c r="G143" s="228">
        <f t="shared" si="22"/>
        <v>4.1397687225856519</v>
      </c>
      <c r="H143" s="228">
        <f t="shared" si="22"/>
        <v>4.0680463263894771</v>
      </c>
      <c r="I143" s="228">
        <f t="shared" si="22"/>
        <v>3.9689797710063286</v>
      </c>
      <c r="J143" s="228">
        <f t="shared" si="22"/>
        <v>3.9356141617796063</v>
      </c>
      <c r="K143" s="228">
        <f t="shared" si="22"/>
        <v>3.8772628239716971</v>
      </c>
      <c r="L143" s="228">
        <f t="shared" si="22"/>
        <v>3.8408780983448758</v>
      </c>
      <c r="M143" s="228">
        <f t="shared" si="22"/>
        <v>3.8650303406652071</v>
      </c>
      <c r="N143" s="228">
        <f t="shared" si="22"/>
        <v>3.7955600619029832</v>
      </c>
      <c r="O143" s="228">
        <f t="shared" si="22"/>
        <v>3.7821109962515607</v>
      </c>
      <c r="P143" s="228">
        <f t="shared" si="22"/>
        <v>3.7819758086924828</v>
      </c>
      <c r="Q143" s="228">
        <f t="shared" si="22"/>
        <v>3.7890346927675274</v>
      </c>
      <c r="R143" s="228">
        <f t="shared" si="22"/>
        <v>3.7979959140989159</v>
      </c>
      <c r="S143" s="228">
        <f t="shared" si="22"/>
        <v>3.8024521115687868</v>
      </c>
      <c r="T143" s="228">
        <f t="shared" si="22"/>
        <v>3.7720438185294753</v>
      </c>
      <c r="U143" s="228">
        <f t="shared" si="22"/>
        <v>3.7644936936217768</v>
      </c>
      <c r="V143" s="228">
        <f t="shared" si="22"/>
        <v>3.7619713469323948</v>
      </c>
      <c r="W143" s="228">
        <f t="shared" si="22"/>
        <v>3.7457907228152143</v>
      </c>
      <c r="X143" s="228">
        <f t="shared" si="22"/>
        <v>3.7144543687766229</v>
      </c>
      <c r="Y143" s="228">
        <f t="shared" si="22"/>
        <v>3.7257628398696152</v>
      </c>
      <c r="Z143" s="228">
        <f t="shared" si="22"/>
        <v>3.7078112636215801</v>
      </c>
      <c r="AA143" s="228">
        <f t="shared" si="22"/>
        <v>3.6870736875874868</v>
      </c>
      <c r="AB143" s="228">
        <f t="shared" si="22"/>
        <v>3.6831760511030756</v>
      </c>
      <c r="AC143" s="228">
        <f t="shared" si="22"/>
        <v>3.6761898542133449</v>
      </c>
      <c r="AD143" s="228">
        <f t="shared" si="7"/>
        <v>3.6616646633870706</v>
      </c>
      <c r="AE143" s="228">
        <f t="shared" si="7"/>
        <v>3.660738202772154</v>
      </c>
      <c r="AF143" s="158">
        <v>16076</v>
      </c>
    </row>
    <row r="144" spans="1:32" ht="11.1" customHeight="1">
      <c r="A144" s="154">
        <v>16077</v>
      </c>
      <c r="B144" s="232" t="s">
        <v>457</v>
      </c>
      <c r="C144" s="228">
        <f t="shared" ref="C144:AC144" si="23">C28/C$29*100</f>
        <v>3.9419682337962247</v>
      </c>
      <c r="D144" s="228">
        <f t="shared" si="23"/>
        <v>3.9179962178599981</v>
      </c>
      <c r="E144" s="228">
        <f t="shared" si="23"/>
        <v>3.7732840090310686</v>
      </c>
      <c r="F144" s="228">
        <f t="shared" si="23"/>
        <v>3.6917049065508118</v>
      </c>
      <c r="G144" s="228">
        <f t="shared" si="23"/>
        <v>3.7435741305542685</v>
      </c>
      <c r="H144" s="228">
        <f t="shared" si="23"/>
        <v>3.6808541462227922</v>
      </c>
      <c r="I144" s="228">
        <f t="shared" si="23"/>
        <v>3.6602969770471692</v>
      </c>
      <c r="J144" s="228">
        <f t="shared" si="23"/>
        <v>3.6687952119512715</v>
      </c>
      <c r="K144" s="228">
        <f t="shared" si="23"/>
        <v>3.6104606041989751</v>
      </c>
      <c r="L144" s="228">
        <f t="shared" si="23"/>
        <v>3.6360597876948586</v>
      </c>
      <c r="M144" s="228">
        <f t="shared" si="23"/>
        <v>3.6397903933936879</v>
      </c>
      <c r="N144" s="228">
        <f t="shared" si="23"/>
        <v>3.5792998559154703</v>
      </c>
      <c r="O144" s="228">
        <f t="shared" si="23"/>
        <v>3.5622619557655346</v>
      </c>
      <c r="P144" s="228">
        <f t="shared" si="23"/>
        <v>3.5679529149633793</v>
      </c>
      <c r="Q144" s="228">
        <f t="shared" si="23"/>
        <v>3.5629432200335134</v>
      </c>
      <c r="R144" s="228">
        <f t="shared" si="23"/>
        <v>3.5352760540116233</v>
      </c>
      <c r="S144" s="228">
        <f t="shared" si="23"/>
        <v>3.4574569582927319</v>
      </c>
      <c r="T144" s="228">
        <f t="shared" si="23"/>
        <v>3.4589462831011781</v>
      </c>
      <c r="U144" s="228">
        <f t="shared" si="23"/>
        <v>3.4297168116867569</v>
      </c>
      <c r="V144" s="228">
        <f t="shared" si="23"/>
        <v>3.4499315745787462</v>
      </c>
      <c r="W144" s="228">
        <f t="shared" si="23"/>
        <v>3.4683201411583431</v>
      </c>
      <c r="X144" s="228">
        <f t="shared" si="23"/>
        <v>3.4614547664724875</v>
      </c>
      <c r="Y144" s="228">
        <f t="shared" si="23"/>
        <v>3.4663575019796387</v>
      </c>
      <c r="Z144" s="228">
        <f t="shared" si="23"/>
        <v>3.4598346407142726</v>
      </c>
      <c r="AA144" s="228">
        <f t="shared" si="23"/>
        <v>3.4682703887455402</v>
      </c>
      <c r="AB144" s="228">
        <f t="shared" si="23"/>
        <v>3.4691126258362832</v>
      </c>
      <c r="AC144" s="228">
        <f t="shared" si="23"/>
        <v>3.495589225250932</v>
      </c>
      <c r="AD144" s="228">
        <f t="shared" si="7"/>
        <v>3.4930174347281939</v>
      </c>
      <c r="AE144" s="228">
        <f t="shared" si="7"/>
        <v>3.5002647562684936</v>
      </c>
      <c r="AF144" s="158">
        <v>16077</v>
      </c>
    </row>
    <row r="145" spans="1:42" s="169" customFormat="1" ht="18" customHeight="1">
      <c r="A145" s="149">
        <v>16</v>
      </c>
      <c r="B145" s="233" t="s">
        <v>458</v>
      </c>
      <c r="C145" s="268">
        <f>SUM(C122:C144)</f>
        <v>99.999999999999986</v>
      </c>
      <c r="D145" s="268">
        <f t="shared" ref="D145:P145" si="24">SUM(D122:D144)</f>
        <v>100.00000000000001</v>
      </c>
      <c r="E145" s="268">
        <f t="shared" si="24"/>
        <v>100</v>
      </c>
      <c r="F145" s="268">
        <f t="shared" si="24"/>
        <v>100</v>
      </c>
      <c r="G145" s="268">
        <f t="shared" si="24"/>
        <v>100.00000000000001</v>
      </c>
      <c r="H145" s="268">
        <f t="shared" si="24"/>
        <v>100</v>
      </c>
      <c r="I145" s="268">
        <f t="shared" si="24"/>
        <v>100</v>
      </c>
      <c r="J145" s="268">
        <f t="shared" si="24"/>
        <v>100.00000000000001</v>
      </c>
      <c r="K145" s="268">
        <f t="shared" si="24"/>
        <v>100</v>
      </c>
      <c r="L145" s="268">
        <f t="shared" si="24"/>
        <v>100.00000000000003</v>
      </c>
      <c r="M145" s="268">
        <f t="shared" si="24"/>
        <v>100.00000000000001</v>
      </c>
      <c r="N145" s="268">
        <f t="shared" si="24"/>
        <v>99.999999999999986</v>
      </c>
      <c r="O145" s="268">
        <f t="shared" si="24"/>
        <v>99.999999999999986</v>
      </c>
      <c r="P145" s="268">
        <f t="shared" si="24"/>
        <v>100.00000000000001</v>
      </c>
      <c r="Q145" s="268">
        <f t="shared" ref="Q145:AE145" si="25">SUM(Q122:Q144)</f>
        <v>100</v>
      </c>
      <c r="R145" s="268">
        <f t="shared" si="25"/>
        <v>100.00000000000001</v>
      </c>
      <c r="S145" s="268">
        <f t="shared" si="25"/>
        <v>100.00000000000003</v>
      </c>
      <c r="T145" s="268">
        <f t="shared" si="25"/>
        <v>100.00000000000001</v>
      </c>
      <c r="U145" s="268">
        <f t="shared" si="25"/>
        <v>99.999999999999986</v>
      </c>
      <c r="V145" s="268">
        <f t="shared" si="25"/>
        <v>100.00000000000003</v>
      </c>
      <c r="W145" s="268">
        <f t="shared" si="25"/>
        <v>100</v>
      </c>
      <c r="X145" s="268">
        <f t="shared" si="25"/>
        <v>100</v>
      </c>
      <c r="Y145" s="268">
        <f t="shared" si="25"/>
        <v>100.00000000000003</v>
      </c>
      <c r="Z145" s="268">
        <f t="shared" si="25"/>
        <v>100.00000000000003</v>
      </c>
      <c r="AA145" s="268">
        <f t="shared" si="25"/>
        <v>100</v>
      </c>
      <c r="AB145" s="268">
        <f t="shared" si="25"/>
        <v>100.00000000000001</v>
      </c>
      <c r="AC145" s="268">
        <f t="shared" si="25"/>
        <v>99.999999999999986</v>
      </c>
      <c r="AD145" s="268">
        <f t="shared" si="25"/>
        <v>100.00000000000003</v>
      </c>
      <c r="AE145" s="268">
        <f t="shared" si="25"/>
        <v>100</v>
      </c>
      <c r="AF145" s="153">
        <v>16</v>
      </c>
    </row>
    <row r="146" spans="1:42" s="147" customFormat="1" ht="7.5" customHeight="1">
      <c r="A146" s="198"/>
      <c r="B146" s="196"/>
      <c r="AF146" s="198"/>
    </row>
    <row r="147" spans="1:42" s="198" customFormat="1" ht="16.350000000000001" customHeight="1">
      <c r="A147" s="319" t="s">
        <v>256</v>
      </c>
      <c r="B147" s="319"/>
      <c r="C147" s="319"/>
      <c r="D147" s="319"/>
      <c r="E147" s="319"/>
      <c r="F147" s="319"/>
      <c r="G147" s="319"/>
      <c r="H147" s="319"/>
      <c r="I147" s="319" t="s">
        <v>256</v>
      </c>
      <c r="J147" s="319"/>
      <c r="K147" s="319"/>
      <c r="L147" s="319"/>
      <c r="M147" s="319"/>
      <c r="N147" s="319"/>
      <c r="O147" s="319"/>
      <c r="P147" s="319"/>
      <c r="Q147" s="319"/>
      <c r="R147" s="319"/>
      <c r="S147" s="319"/>
      <c r="T147" s="319"/>
      <c r="U147" s="319"/>
      <c r="V147" s="319" t="s">
        <v>256</v>
      </c>
      <c r="W147" s="319"/>
      <c r="X147" s="319"/>
      <c r="Y147" s="319"/>
      <c r="Z147" s="319"/>
      <c r="AA147" s="319"/>
      <c r="AB147" s="319"/>
      <c r="AC147" s="319"/>
      <c r="AD147" s="319"/>
      <c r="AE147" s="319"/>
      <c r="AF147" s="319"/>
      <c r="AG147" s="172"/>
      <c r="AH147" s="172"/>
      <c r="AI147" s="172"/>
      <c r="AJ147" s="172"/>
      <c r="AK147" s="172"/>
      <c r="AL147" s="172"/>
      <c r="AM147" s="172"/>
      <c r="AN147" s="172"/>
      <c r="AO147" s="172"/>
      <c r="AP147" s="172"/>
    </row>
    <row r="148" spans="1:42" ht="11.1" customHeight="1">
      <c r="A148" s="154">
        <v>16051</v>
      </c>
      <c r="B148" s="232" t="s">
        <v>397</v>
      </c>
      <c r="C148" s="228">
        <f t="shared" ref="C148:AE148" si="26">C32/C$55*100</f>
        <v>13.260068143610415</v>
      </c>
      <c r="D148" s="228">
        <f t="shared" si="26"/>
        <v>13.506614358611888</v>
      </c>
      <c r="E148" s="228">
        <f t="shared" si="26"/>
        <v>13.852472705258542</v>
      </c>
      <c r="F148" s="228">
        <f t="shared" si="26"/>
        <v>13.957719540327865</v>
      </c>
      <c r="G148" s="228">
        <f t="shared" si="26"/>
        <v>14.15131626558003</v>
      </c>
      <c r="H148" s="228">
        <f t="shared" si="26"/>
        <v>14.259919624158035</v>
      </c>
      <c r="I148" s="228">
        <f t="shared" si="26"/>
        <v>13.95615359331687</v>
      </c>
      <c r="J148" s="228">
        <f t="shared" si="26"/>
        <v>14.011241342260169</v>
      </c>
      <c r="K148" s="228">
        <f t="shared" si="26"/>
        <v>13.997838898123149</v>
      </c>
      <c r="L148" s="228">
        <f t="shared" si="26"/>
        <v>14.015344838223005</v>
      </c>
      <c r="M148" s="228">
        <f t="shared" si="26"/>
        <v>13.971531450433217</v>
      </c>
      <c r="N148" s="228">
        <f t="shared" si="26"/>
        <v>13.981191222570533</v>
      </c>
      <c r="O148" s="228">
        <f t="shared" si="26"/>
        <v>14.041293283452235</v>
      </c>
      <c r="P148" s="228">
        <f t="shared" si="26"/>
        <v>13.833274807871183</v>
      </c>
      <c r="Q148" s="228">
        <f t="shared" si="26"/>
        <v>14.00487070208607</v>
      </c>
      <c r="R148" s="228">
        <f t="shared" si="26"/>
        <v>13.97060957048612</v>
      </c>
      <c r="S148" s="228">
        <f t="shared" si="26"/>
        <v>14.08159482454789</v>
      </c>
      <c r="T148" s="228">
        <f t="shared" si="26"/>
        <v>14.219699620313856</v>
      </c>
      <c r="U148" s="228">
        <f t="shared" si="26"/>
        <v>14.410720292091501</v>
      </c>
      <c r="V148" s="228">
        <f t="shared" si="26"/>
        <v>14.06523656807199</v>
      </c>
      <c r="W148" s="228">
        <f t="shared" si="26"/>
        <v>14.276397531538871</v>
      </c>
      <c r="X148" s="228">
        <f t="shared" si="26"/>
        <v>14.643418541355368</v>
      </c>
      <c r="Y148" s="228">
        <f t="shared" si="26"/>
        <v>14.641756770187635</v>
      </c>
      <c r="Z148" s="228">
        <f t="shared" si="26"/>
        <v>14.65808002569775</v>
      </c>
      <c r="AA148" s="228">
        <f t="shared" si="26"/>
        <v>14.739584144941539</v>
      </c>
      <c r="AB148" s="228">
        <f t="shared" si="26"/>
        <v>14.766161446993802</v>
      </c>
      <c r="AC148" s="228">
        <f t="shared" si="26"/>
        <v>14.828568215754832</v>
      </c>
      <c r="AD148" s="228">
        <f t="shared" si="26"/>
        <v>14.82276066356836</v>
      </c>
      <c r="AE148" s="228">
        <f t="shared" si="26"/>
        <v>14.833832474947927</v>
      </c>
      <c r="AF148" s="158">
        <v>16051</v>
      </c>
    </row>
    <row r="149" spans="1:42" ht="11.1" customHeight="1">
      <c r="A149" s="154">
        <v>16052</v>
      </c>
      <c r="B149" s="232" t="s">
        <v>398</v>
      </c>
      <c r="C149" s="228">
        <f t="shared" ref="C149:AE149" si="27">C33/C$55*100</f>
        <v>5.841344115255489</v>
      </c>
      <c r="D149" s="228">
        <f t="shared" si="27"/>
        <v>5.8645702764478997</v>
      </c>
      <c r="E149" s="228">
        <f t="shared" si="27"/>
        <v>5.7232845542032864</v>
      </c>
      <c r="F149" s="228">
        <f t="shared" si="27"/>
        <v>5.7251237353422235</v>
      </c>
      <c r="G149" s="228">
        <f t="shared" si="27"/>
        <v>5.726826878649721</v>
      </c>
      <c r="H149" s="228">
        <f t="shared" si="27"/>
        <v>5.6942321842984098</v>
      </c>
      <c r="I149" s="228">
        <f t="shared" si="27"/>
        <v>5.6604157758638243</v>
      </c>
      <c r="J149" s="228">
        <f t="shared" si="27"/>
        <v>5.6703502377087531</v>
      </c>
      <c r="K149" s="228">
        <f t="shared" si="27"/>
        <v>5.672464768052186</v>
      </c>
      <c r="L149" s="228">
        <f t="shared" si="27"/>
        <v>5.4778156039506225</v>
      </c>
      <c r="M149" s="228">
        <f t="shared" si="27"/>
        <v>5.4942612805221103</v>
      </c>
      <c r="N149" s="228">
        <f t="shared" si="27"/>
        <v>5.4523359065361188</v>
      </c>
      <c r="O149" s="228">
        <f t="shared" si="27"/>
        <v>5.3905842178527932</v>
      </c>
      <c r="P149" s="228">
        <f t="shared" si="27"/>
        <v>5.3286763148794956</v>
      </c>
      <c r="Q149" s="228">
        <f t="shared" si="27"/>
        <v>5.2947522457568281</v>
      </c>
      <c r="R149" s="228">
        <f t="shared" si="27"/>
        <v>5.2735008691569307</v>
      </c>
      <c r="S149" s="228">
        <f t="shared" si="27"/>
        <v>5.1971209198019004</v>
      </c>
      <c r="T149" s="228">
        <f t="shared" si="27"/>
        <v>5.1541422073630603</v>
      </c>
      <c r="U149" s="228">
        <f t="shared" si="27"/>
        <v>5.1724536353529311</v>
      </c>
      <c r="V149" s="228">
        <f t="shared" si="27"/>
        <v>5.1891438697017467</v>
      </c>
      <c r="W149" s="228">
        <f t="shared" si="27"/>
        <v>5.1977913768836963</v>
      </c>
      <c r="X149" s="228">
        <f t="shared" si="27"/>
        <v>5.2196927124740711</v>
      </c>
      <c r="Y149" s="228">
        <f t="shared" si="27"/>
        <v>5.2152807202004503</v>
      </c>
      <c r="Z149" s="228">
        <f t="shared" si="27"/>
        <v>5.207939361597405</v>
      </c>
      <c r="AA149" s="228">
        <f t="shared" si="27"/>
        <v>5.2329899905983313</v>
      </c>
      <c r="AB149" s="228">
        <f t="shared" si="27"/>
        <v>5.2655543460056942</v>
      </c>
      <c r="AC149" s="228">
        <f t="shared" si="27"/>
        <v>5.2670392288642436</v>
      </c>
      <c r="AD149" s="228">
        <f t="shared" si="27"/>
        <v>5.3176970517837665</v>
      </c>
      <c r="AE149" s="228">
        <f t="shared" si="27"/>
        <v>5.3627498730556793</v>
      </c>
      <c r="AF149" s="158">
        <v>16052</v>
      </c>
    </row>
    <row r="150" spans="1:42" ht="11.1" customHeight="1">
      <c r="A150" s="154">
        <v>16053</v>
      </c>
      <c r="B150" s="232" t="s">
        <v>399</v>
      </c>
      <c r="C150" s="228">
        <f t="shared" ref="C150:AE150" si="28">C34/C$55*100</f>
        <v>5.8051771185130132</v>
      </c>
      <c r="D150" s="228">
        <f t="shared" si="28"/>
        <v>5.912878104095741</v>
      </c>
      <c r="E150" s="228">
        <f t="shared" si="28"/>
        <v>6.0648602383984302</v>
      </c>
      <c r="F150" s="228">
        <f t="shared" si="28"/>
        <v>6.1532027341648066</v>
      </c>
      <c r="G150" s="228">
        <f t="shared" si="28"/>
        <v>6.1986116445943757</v>
      </c>
      <c r="H150" s="228">
        <f t="shared" si="28"/>
        <v>6.246957604573498</v>
      </c>
      <c r="I150" s="228">
        <f t="shared" si="28"/>
        <v>6.2284934742328915</v>
      </c>
      <c r="J150" s="228">
        <f t="shared" si="28"/>
        <v>6.4657936237443021</v>
      </c>
      <c r="K150" s="228">
        <f t="shared" si="28"/>
        <v>6.492714121574811</v>
      </c>
      <c r="L150" s="228">
        <f t="shared" si="28"/>
        <v>6.5852126460311498</v>
      </c>
      <c r="M150" s="228">
        <f t="shared" si="28"/>
        <v>6.8133228311016092</v>
      </c>
      <c r="N150" s="228">
        <f t="shared" si="28"/>
        <v>6.9089804316904422</v>
      </c>
      <c r="O150" s="228">
        <f t="shared" si="28"/>
        <v>7.0210544631981895</v>
      </c>
      <c r="P150" s="228">
        <f t="shared" si="28"/>
        <v>7.047984624333548</v>
      </c>
      <c r="Q150" s="228">
        <f t="shared" si="28"/>
        <v>7.0601147178517634</v>
      </c>
      <c r="R150" s="228">
        <f t="shared" si="28"/>
        <v>7.190130386728673</v>
      </c>
      <c r="S150" s="228">
        <f t="shared" si="28"/>
        <v>7.2407770488122623</v>
      </c>
      <c r="T150" s="228">
        <f t="shared" si="28"/>
        <v>7.2752011818217168</v>
      </c>
      <c r="U150" s="228">
        <f t="shared" si="28"/>
        <v>7.290219710527464</v>
      </c>
      <c r="V150" s="228">
        <f t="shared" si="28"/>
        <v>7.3546090718075465</v>
      </c>
      <c r="W150" s="228">
        <f t="shared" si="28"/>
        <v>7.4497208288007748</v>
      </c>
      <c r="X150" s="228">
        <f t="shared" si="28"/>
        <v>7.5845584522197154</v>
      </c>
      <c r="Y150" s="228">
        <f t="shared" si="28"/>
        <v>7.5843886822654305</v>
      </c>
      <c r="Z150" s="228">
        <f t="shared" si="28"/>
        <v>7.604410065643247</v>
      </c>
      <c r="AA150" s="228">
        <f t="shared" si="28"/>
        <v>7.6641786005537114</v>
      </c>
      <c r="AB150" s="228">
        <f t="shared" si="28"/>
        <v>7.6842760844079718</v>
      </c>
      <c r="AC150" s="228">
        <f t="shared" si="28"/>
        <v>7.6535642277528337</v>
      </c>
      <c r="AD150" s="228">
        <f t="shared" si="28"/>
        <v>7.6662410372262055</v>
      </c>
      <c r="AE150" s="228">
        <f t="shared" si="28"/>
        <v>7.7254686577062968</v>
      </c>
      <c r="AF150" s="158">
        <v>16053</v>
      </c>
    </row>
    <row r="151" spans="1:42" ht="11.1" customHeight="1">
      <c r="A151" s="154">
        <v>16054</v>
      </c>
      <c r="B151" s="232" t="s">
        <v>400</v>
      </c>
      <c r="C151" s="228">
        <f t="shared" ref="C151:AE151" si="29">C35/C$55*100</f>
        <v>2.7838610389156884</v>
      </c>
      <c r="D151" s="228">
        <f t="shared" si="29"/>
        <v>2.7769373345774717</v>
      </c>
      <c r="E151" s="228">
        <f t="shared" si="29"/>
        <v>2.7824457758386738</v>
      </c>
      <c r="F151" s="228">
        <f t="shared" si="29"/>
        <v>2.7690611031491912</v>
      </c>
      <c r="G151" s="228">
        <f t="shared" si="29"/>
        <v>2.6684369033105653</v>
      </c>
      <c r="H151" s="228">
        <f t="shared" si="29"/>
        <v>2.6014603498047206</v>
      </c>
      <c r="I151" s="228">
        <f t="shared" si="29"/>
        <v>2.7092041385609282</v>
      </c>
      <c r="J151" s="228">
        <f t="shared" si="29"/>
        <v>2.6584099219575879</v>
      </c>
      <c r="K151" s="228">
        <f t="shared" si="29"/>
        <v>2.649488092556743</v>
      </c>
      <c r="L151" s="228">
        <f t="shared" si="29"/>
        <v>2.5801874358528556</v>
      </c>
      <c r="M151" s="228">
        <f t="shared" si="29"/>
        <v>2.4763699786204567</v>
      </c>
      <c r="N151" s="228">
        <f t="shared" si="29"/>
        <v>2.4332647452805434</v>
      </c>
      <c r="O151" s="228">
        <f t="shared" si="29"/>
        <v>2.4289846876631285</v>
      </c>
      <c r="P151" s="228">
        <f t="shared" si="29"/>
        <v>2.351383300675232</v>
      </c>
      <c r="Q151" s="228">
        <f t="shared" si="29"/>
        <v>2.3055724677155767</v>
      </c>
      <c r="R151" s="228">
        <f t="shared" si="29"/>
        <v>2.2423985038366885</v>
      </c>
      <c r="S151" s="228">
        <f t="shared" si="29"/>
        <v>2.2820130587224803</v>
      </c>
      <c r="T151" s="228">
        <f t="shared" si="29"/>
        <v>2.2545322603636175</v>
      </c>
      <c r="U151" s="228">
        <f t="shared" si="29"/>
        <v>2.2664307887446178</v>
      </c>
      <c r="V151" s="228">
        <f t="shared" si="29"/>
        <v>2.2346469288714119</v>
      </c>
      <c r="W151" s="228">
        <f t="shared" si="29"/>
        <v>2.296782442374218</v>
      </c>
      <c r="X151" s="228">
        <f t="shared" si="29"/>
        <v>2.2382319961258879</v>
      </c>
      <c r="Y151" s="228">
        <f t="shared" si="29"/>
        <v>2.2401644618112768</v>
      </c>
      <c r="Z151" s="228">
        <f t="shared" si="29"/>
        <v>2.2330102117473953</v>
      </c>
      <c r="AA151" s="228">
        <f t="shared" si="29"/>
        <v>2.2273126288833831</v>
      </c>
      <c r="AB151" s="228">
        <f t="shared" si="29"/>
        <v>2.2229840060291406</v>
      </c>
      <c r="AC151" s="228">
        <f t="shared" si="29"/>
        <v>2.2178521275010006</v>
      </c>
      <c r="AD151" s="228">
        <f t="shared" si="29"/>
        <v>2.2195627562177225</v>
      </c>
      <c r="AE151" s="228">
        <f t="shared" si="29"/>
        <v>2.1961367475310625</v>
      </c>
      <c r="AF151" s="158">
        <v>16054</v>
      </c>
    </row>
    <row r="152" spans="1:42" ht="11.1" customHeight="1">
      <c r="A152" s="154">
        <v>16055</v>
      </c>
      <c r="B152" s="232" t="s">
        <v>601</v>
      </c>
      <c r="C152" s="228">
        <f t="shared" ref="C152:AE152" si="30">C36/C$55*100</f>
        <v>3.2570251273327715</v>
      </c>
      <c r="D152" s="228">
        <f t="shared" si="30"/>
        <v>3.2719654421056106</v>
      </c>
      <c r="E152" s="228">
        <f t="shared" si="30"/>
        <v>3.2346617122100914</v>
      </c>
      <c r="F152" s="228">
        <f t="shared" si="30"/>
        <v>3.2339010863137259</v>
      </c>
      <c r="G152" s="228">
        <f t="shared" si="30"/>
        <v>3.2429287952927295</v>
      </c>
      <c r="H152" s="228">
        <f t="shared" si="30"/>
        <v>3.2611648836814404</v>
      </c>
      <c r="I152" s="228">
        <f t="shared" si="30"/>
        <v>3.3078236486702677</v>
      </c>
      <c r="J152" s="228">
        <f t="shared" si="30"/>
        <v>3.3308108670159613</v>
      </c>
      <c r="K152" s="228">
        <f t="shared" si="30"/>
        <v>3.3180611665958657</v>
      </c>
      <c r="L152" s="228">
        <f t="shared" si="30"/>
        <v>3.4133291456581847</v>
      </c>
      <c r="M152" s="228">
        <f t="shared" si="30"/>
        <v>3.5720715652076067</v>
      </c>
      <c r="N152" s="228">
        <f t="shared" si="30"/>
        <v>3.594106030685098</v>
      </c>
      <c r="O152" s="228">
        <f t="shared" si="30"/>
        <v>3.5986166695667303</v>
      </c>
      <c r="P152" s="228">
        <f t="shared" si="30"/>
        <v>3.5737166170317138</v>
      </c>
      <c r="Q152" s="228">
        <f t="shared" si="30"/>
        <v>3.5718481964516506</v>
      </c>
      <c r="R152" s="228">
        <f t="shared" si="30"/>
        <v>3.5378248127817509</v>
      </c>
      <c r="S152" s="228">
        <f t="shared" si="30"/>
        <v>3.5100864402841485</v>
      </c>
      <c r="T152" s="228">
        <f t="shared" si="30"/>
        <v>3.4671953763817078</v>
      </c>
      <c r="U152" s="228">
        <f t="shared" si="30"/>
        <v>3.4911815378453115</v>
      </c>
      <c r="V152" s="228">
        <f t="shared" si="30"/>
        <v>3.5004925018838522</v>
      </c>
      <c r="W152" s="228">
        <f t="shared" si="30"/>
        <v>3.5109064944036872</v>
      </c>
      <c r="X152" s="228">
        <f t="shared" si="30"/>
        <v>3.5638723511147137</v>
      </c>
      <c r="Y152" s="228">
        <f t="shared" si="30"/>
        <v>3.561508403559154</v>
      </c>
      <c r="Z152" s="228">
        <f t="shared" si="30"/>
        <v>3.5976851300171488</v>
      </c>
      <c r="AA152" s="228">
        <f t="shared" si="30"/>
        <v>3.6199024511866358</v>
      </c>
      <c r="AB152" s="228">
        <f t="shared" si="30"/>
        <v>3.6180078713783286</v>
      </c>
      <c r="AC152" s="228">
        <f t="shared" si="30"/>
        <v>3.6137835809381347</v>
      </c>
      <c r="AD152" s="228">
        <f t="shared" si="30"/>
        <v>3.6156100889686154</v>
      </c>
      <c r="AE152" s="228">
        <f t="shared" si="30"/>
        <v>3.6376024622016807</v>
      </c>
      <c r="AF152" s="158">
        <v>16055</v>
      </c>
    </row>
    <row r="153" spans="1:42" ht="11.1" customHeight="1">
      <c r="A153" s="154">
        <v>16056</v>
      </c>
      <c r="B153" s="232" t="s">
        <v>602</v>
      </c>
      <c r="C153" s="228">
        <f t="shared" ref="C153:AC153" si="31">C37/C$55*100</f>
        <v>2.7072867768471358</v>
      </c>
      <c r="D153" s="228">
        <f t="shared" si="31"/>
        <v>2.7365113103879626</v>
      </c>
      <c r="E153" s="228">
        <f t="shared" si="31"/>
        <v>2.7114690102916312</v>
      </c>
      <c r="F153" s="228">
        <f t="shared" si="31"/>
        <v>2.7600040490359565</v>
      </c>
      <c r="G153" s="228">
        <f t="shared" si="31"/>
        <v>2.7961945478938084</v>
      </c>
      <c r="H153" s="228">
        <f t="shared" si="31"/>
        <v>2.9153223524084453</v>
      </c>
      <c r="I153" s="228">
        <f t="shared" si="31"/>
        <v>2.9139797144195163</v>
      </c>
      <c r="J153" s="228">
        <f t="shared" si="31"/>
        <v>2.9478196070729186</v>
      </c>
      <c r="K153" s="228">
        <f t="shared" si="31"/>
        <v>2.9736533740844542</v>
      </c>
      <c r="L153" s="228">
        <f t="shared" si="31"/>
        <v>2.9705385836310509</v>
      </c>
      <c r="M153" s="228">
        <f t="shared" si="31"/>
        <v>2.8786429616293461</v>
      </c>
      <c r="N153" s="228">
        <f t="shared" si="31"/>
        <v>2.9309654343833289</v>
      </c>
      <c r="O153" s="228">
        <f t="shared" si="31"/>
        <v>2.9216330259265706</v>
      </c>
      <c r="P153" s="228">
        <f t="shared" si="31"/>
        <v>2.9362805147738817</v>
      </c>
      <c r="Q153" s="228">
        <f t="shared" si="31"/>
        <v>2.8383055083795301</v>
      </c>
      <c r="R153" s="228">
        <f t="shared" si="31"/>
        <v>2.9226885569357139</v>
      </c>
      <c r="S153" s="228">
        <f t="shared" si="31"/>
        <v>2.9631447450520705</v>
      </c>
      <c r="T153" s="228">
        <f t="shared" si="31"/>
        <v>2.8687685469553839</v>
      </c>
      <c r="U153" s="228">
        <f t="shared" si="31"/>
        <v>2.8826575807449668</v>
      </c>
      <c r="V153" s="228">
        <f t="shared" si="31"/>
        <v>2.9010032636286716</v>
      </c>
      <c r="W153" s="228">
        <f t="shared" si="31"/>
        <v>2.8419782746549669</v>
      </c>
      <c r="X153" s="228">
        <f t="shared" si="31"/>
        <v>2.8113209013007796</v>
      </c>
      <c r="Y153" s="228">
        <f t="shared" si="31"/>
        <v>2.7834010744419859</v>
      </c>
      <c r="Z153" s="228">
        <f t="shared" si="31"/>
        <v>2.7868589162388027</v>
      </c>
      <c r="AA153" s="228">
        <f t="shared" si="31"/>
        <v>2.792971083373589</v>
      </c>
      <c r="AB153" s="228">
        <f t="shared" si="31"/>
        <v>2.776178613297605</v>
      </c>
      <c r="AC153" s="228">
        <f t="shared" si="31"/>
        <v>2.7654505657732669</v>
      </c>
      <c r="AD153" s="228" t="s">
        <v>310</v>
      </c>
      <c r="AE153" s="228" t="s">
        <v>310</v>
      </c>
      <c r="AF153" s="158">
        <v>16056</v>
      </c>
    </row>
    <row r="154" spans="1:42" ht="18" customHeight="1">
      <c r="A154" s="154">
        <v>16061</v>
      </c>
      <c r="B154" s="232" t="s">
        <v>403</v>
      </c>
      <c r="C154" s="228">
        <f t="shared" ref="C154:AC154" si="32">C38/C$55*100</f>
        <v>3.845674177762036</v>
      </c>
      <c r="D154" s="228">
        <f t="shared" si="32"/>
        <v>3.8597954290624981</v>
      </c>
      <c r="E154" s="228">
        <f t="shared" si="32"/>
        <v>3.8523161388639546</v>
      </c>
      <c r="F154" s="228">
        <f t="shared" si="32"/>
        <v>3.847649694457616</v>
      </c>
      <c r="G154" s="228">
        <f t="shared" si="32"/>
        <v>3.8218741127941347</v>
      </c>
      <c r="H154" s="228">
        <f t="shared" si="32"/>
        <v>3.8430406973453333</v>
      </c>
      <c r="I154" s="228">
        <f t="shared" si="32"/>
        <v>3.9096427771523978</v>
      </c>
      <c r="J154" s="228">
        <f t="shared" si="32"/>
        <v>3.8772810508864253</v>
      </c>
      <c r="K154" s="228">
        <f t="shared" si="32"/>
        <v>3.890553589909536</v>
      </c>
      <c r="L154" s="228">
        <f t="shared" si="32"/>
        <v>3.8687388180660793</v>
      </c>
      <c r="M154" s="228">
        <f t="shared" si="32"/>
        <v>3.8905142342747832</v>
      </c>
      <c r="N154" s="228">
        <f t="shared" si="32"/>
        <v>3.9180810075538925</v>
      </c>
      <c r="O154" s="228">
        <f t="shared" si="32"/>
        <v>3.9373803723681919</v>
      </c>
      <c r="P154" s="228">
        <f t="shared" si="32"/>
        <v>3.9940277223051703</v>
      </c>
      <c r="Q154" s="228">
        <f t="shared" si="32"/>
        <v>4.0068467544674808</v>
      </c>
      <c r="R154" s="228">
        <f t="shared" si="32"/>
        <v>4.016850301896846</v>
      </c>
      <c r="S154" s="228">
        <f t="shared" si="32"/>
        <v>3.9899331399674707</v>
      </c>
      <c r="T154" s="228">
        <f t="shared" si="32"/>
        <v>3.9746530342495041</v>
      </c>
      <c r="U154" s="228">
        <f t="shared" si="32"/>
        <v>3.9800547928322558</v>
      </c>
      <c r="V154" s="228">
        <f t="shared" si="32"/>
        <v>3.9971092839819873</v>
      </c>
      <c r="W154" s="228">
        <f t="shared" si="32"/>
        <v>4.0419246572870646</v>
      </c>
      <c r="X154" s="228">
        <f t="shared" si="32"/>
        <v>4.0579770194715561</v>
      </c>
      <c r="Y154" s="228">
        <f t="shared" si="32"/>
        <v>4.0456350140451649</v>
      </c>
      <c r="Z154" s="228">
        <f t="shared" si="32"/>
        <v>4.0214907804137541</v>
      </c>
      <c r="AA154" s="228">
        <f t="shared" si="32"/>
        <v>4.0234989793215217</v>
      </c>
      <c r="AB154" s="228">
        <f t="shared" si="32"/>
        <v>4.028324401272819</v>
      </c>
      <c r="AC154" s="228">
        <f t="shared" si="32"/>
        <v>4.0185984722683488</v>
      </c>
      <c r="AD154" s="228">
        <f t="shared" ref="AD154:AE170" si="33">AD38/AD$55*100</f>
        <v>4.0227151711909181</v>
      </c>
      <c r="AE154" s="228">
        <f t="shared" si="33"/>
        <v>4.0275028756774685</v>
      </c>
      <c r="AF154" s="158">
        <v>16061</v>
      </c>
    </row>
    <row r="155" spans="1:42" ht="11.1" customHeight="1">
      <c r="A155" s="154">
        <v>16062</v>
      </c>
      <c r="B155" s="232" t="s">
        <v>404</v>
      </c>
      <c r="C155" s="228">
        <f t="shared" ref="C155:AC155" si="34">C39/C$55*100</f>
        <v>3.9140173302271286</v>
      </c>
      <c r="D155" s="228">
        <f t="shared" si="34"/>
        <v>3.8539476393998644</v>
      </c>
      <c r="E155" s="228">
        <f t="shared" si="34"/>
        <v>3.7406321107237543</v>
      </c>
      <c r="F155" s="228">
        <f t="shared" si="34"/>
        <v>3.7307071428190883</v>
      </c>
      <c r="G155" s="228">
        <f t="shared" si="34"/>
        <v>3.7183319694717678</v>
      </c>
      <c r="H155" s="228">
        <f t="shared" si="34"/>
        <v>3.6732325805173485</v>
      </c>
      <c r="I155" s="228">
        <f t="shared" si="34"/>
        <v>3.7484983609227704</v>
      </c>
      <c r="J155" s="228">
        <f t="shared" si="34"/>
        <v>3.738641680771297</v>
      </c>
      <c r="K155" s="228">
        <f t="shared" si="34"/>
        <v>3.6633242764727854</v>
      </c>
      <c r="L155" s="228">
        <f t="shared" si="34"/>
        <v>3.6146740624000988</v>
      </c>
      <c r="M155" s="228">
        <f t="shared" si="34"/>
        <v>3.621300776414988</v>
      </c>
      <c r="N155" s="228">
        <f t="shared" si="34"/>
        <v>3.6156491237761177</v>
      </c>
      <c r="O155" s="228">
        <f t="shared" si="34"/>
        <v>3.6122107186358101</v>
      </c>
      <c r="P155" s="228">
        <f t="shared" si="34"/>
        <v>3.6174096719804214</v>
      </c>
      <c r="Q155" s="228">
        <f t="shared" si="34"/>
        <v>3.6062955960735303</v>
      </c>
      <c r="R155" s="228">
        <f t="shared" si="34"/>
        <v>3.6151125155960253</v>
      </c>
      <c r="S155" s="228">
        <f t="shared" si="34"/>
        <v>3.6231297596328309</v>
      </c>
      <c r="T155" s="228">
        <f t="shared" si="34"/>
        <v>3.6732366623903383</v>
      </c>
      <c r="U155" s="228">
        <f t="shared" si="34"/>
        <v>3.6788739482420847</v>
      </c>
      <c r="V155" s="228">
        <f t="shared" si="34"/>
        <v>3.6733182282276879</v>
      </c>
      <c r="W155" s="228">
        <f t="shared" si="34"/>
        <v>3.629225589919935</v>
      </c>
      <c r="X155" s="228">
        <f t="shared" si="34"/>
        <v>3.6397490114022166</v>
      </c>
      <c r="Y155" s="228">
        <f t="shared" si="34"/>
        <v>3.6373575213554501</v>
      </c>
      <c r="Z155" s="228">
        <f t="shared" si="34"/>
        <v>3.6406874148373425</v>
      </c>
      <c r="AA155" s="228">
        <f t="shared" si="34"/>
        <v>3.6437961967390229</v>
      </c>
      <c r="AB155" s="228">
        <f t="shared" si="34"/>
        <v>3.6567367275163289</v>
      </c>
      <c r="AC155" s="228">
        <f t="shared" si="34"/>
        <v>3.6454260885937915</v>
      </c>
      <c r="AD155" s="228">
        <f t="shared" si="33"/>
        <v>3.6409410718624478</v>
      </c>
      <c r="AE155" s="228">
        <f t="shared" si="33"/>
        <v>3.6477061938465685</v>
      </c>
      <c r="AF155" s="158">
        <v>16062</v>
      </c>
    </row>
    <row r="156" spans="1:42" ht="11.1" customHeight="1">
      <c r="A156" s="154">
        <v>16063</v>
      </c>
      <c r="B156" s="232" t="s">
        <v>454</v>
      </c>
      <c r="C156" s="228">
        <f t="shared" ref="C156:AC156" si="35">C40/C$55*100</f>
        <v>4.523368868446914</v>
      </c>
      <c r="D156" s="228">
        <f t="shared" si="35"/>
        <v>4.6474672714467689</v>
      </c>
      <c r="E156" s="228">
        <f t="shared" si="35"/>
        <v>4.7528338517420625</v>
      </c>
      <c r="F156" s="228">
        <f t="shared" si="35"/>
        <v>4.8204838597968021</v>
      </c>
      <c r="G156" s="228">
        <f t="shared" si="35"/>
        <v>4.8375334702761679</v>
      </c>
      <c r="H156" s="228">
        <f t="shared" si="35"/>
        <v>4.7082130525839139</v>
      </c>
      <c r="I156" s="228">
        <f t="shared" si="35"/>
        <v>4.8488762067651567</v>
      </c>
      <c r="J156" s="228">
        <f t="shared" si="35"/>
        <v>4.8133856311846159</v>
      </c>
      <c r="K156" s="228">
        <f t="shared" si="35"/>
        <v>4.7501475422455499</v>
      </c>
      <c r="L156" s="228">
        <f t="shared" si="35"/>
        <v>4.7108541174755043</v>
      </c>
      <c r="M156" s="228">
        <f t="shared" si="35"/>
        <v>4.6854956678294135</v>
      </c>
      <c r="N156" s="228">
        <f t="shared" si="35"/>
        <v>4.594478891911673</v>
      </c>
      <c r="O156" s="228">
        <f t="shared" si="35"/>
        <v>4.625511136244997</v>
      </c>
      <c r="P156" s="228">
        <f t="shared" si="35"/>
        <v>4.6893638237588364</v>
      </c>
      <c r="Q156" s="228">
        <f t="shared" si="35"/>
        <v>4.7000672925946105</v>
      </c>
      <c r="R156" s="228">
        <f t="shared" si="35"/>
        <v>4.6602110772006551</v>
      </c>
      <c r="S156" s="228">
        <f t="shared" si="35"/>
        <v>4.676025156707281</v>
      </c>
      <c r="T156" s="228">
        <f t="shared" si="35"/>
        <v>4.7666809210952588</v>
      </c>
      <c r="U156" s="228">
        <f t="shared" si="35"/>
        <v>4.7621492963460321</v>
      </c>
      <c r="V156" s="228">
        <f t="shared" si="35"/>
        <v>4.7550221047190169</v>
      </c>
      <c r="W156" s="228">
        <f t="shared" si="35"/>
        <v>4.6703820753014682</v>
      </c>
      <c r="X156" s="228">
        <f t="shared" si="35"/>
        <v>4.6906278081485837</v>
      </c>
      <c r="Y156" s="228">
        <f t="shared" si="35"/>
        <v>4.6746595943903042</v>
      </c>
      <c r="Z156" s="228">
        <f t="shared" si="35"/>
        <v>4.660307854911327</v>
      </c>
      <c r="AA156" s="228">
        <f t="shared" si="35"/>
        <v>4.6138303232408227</v>
      </c>
      <c r="AB156" s="228">
        <f t="shared" si="35"/>
        <v>4.606117065818121</v>
      </c>
      <c r="AC156" s="228">
        <f t="shared" si="35"/>
        <v>4.5957473515744107</v>
      </c>
      <c r="AD156" s="228">
        <f t="shared" si="33"/>
        <v>7.2932552380853917</v>
      </c>
      <c r="AE156" s="228">
        <f t="shared" si="33"/>
        <v>7.2669146830537104</v>
      </c>
      <c r="AF156" s="158">
        <v>16063</v>
      </c>
    </row>
    <row r="157" spans="1:42" ht="11.1" customHeight="1">
      <c r="A157" s="154">
        <v>16064</v>
      </c>
      <c r="B157" s="232" t="s">
        <v>396</v>
      </c>
      <c r="C157" s="228">
        <f t="shared" ref="C157:AC157" si="36">C41/C$55*100</f>
        <v>4.7169246579100967</v>
      </c>
      <c r="D157" s="228">
        <f t="shared" si="36"/>
        <v>4.608821009328496</v>
      </c>
      <c r="E157" s="228">
        <f t="shared" si="36"/>
        <v>4.612445984593867</v>
      </c>
      <c r="F157" s="228">
        <f t="shared" si="36"/>
        <v>4.5477067006217409</v>
      </c>
      <c r="G157" s="228">
        <f t="shared" si="36"/>
        <v>4.5633694617478584</v>
      </c>
      <c r="H157" s="228">
        <f t="shared" si="36"/>
        <v>4.5251032999377365</v>
      </c>
      <c r="I157" s="228">
        <f t="shared" si="36"/>
        <v>4.5230968815355839</v>
      </c>
      <c r="J157" s="228">
        <f t="shared" si="36"/>
        <v>4.4589887413278184</v>
      </c>
      <c r="K157" s="228">
        <f t="shared" si="36"/>
        <v>4.4268375780833482</v>
      </c>
      <c r="L157" s="228">
        <f t="shared" si="36"/>
        <v>4.4870752267233502</v>
      </c>
      <c r="M157" s="228">
        <f t="shared" si="36"/>
        <v>4.5299313604140874</v>
      </c>
      <c r="N157" s="228">
        <f t="shared" si="36"/>
        <v>4.4939444574869158</v>
      </c>
      <c r="O157" s="228">
        <f t="shared" si="36"/>
        <v>4.5200213154689406</v>
      </c>
      <c r="P157" s="228">
        <f t="shared" si="36"/>
        <v>4.5612332699828713</v>
      </c>
      <c r="Q157" s="228">
        <f t="shared" si="36"/>
        <v>4.6413197893634974</v>
      </c>
      <c r="R157" s="228">
        <f t="shared" si="36"/>
        <v>4.6702347383165002</v>
      </c>
      <c r="S157" s="228">
        <f t="shared" si="36"/>
        <v>4.6694984061675182</v>
      </c>
      <c r="T157" s="228">
        <f t="shared" si="36"/>
        <v>4.7104407210149155</v>
      </c>
      <c r="U157" s="228">
        <f t="shared" si="36"/>
        <v>4.7323650013993479</v>
      </c>
      <c r="V157" s="228">
        <f t="shared" si="36"/>
        <v>4.7683955240194322</v>
      </c>
      <c r="W157" s="228">
        <f t="shared" si="36"/>
        <v>4.7165239447947327</v>
      </c>
      <c r="X157" s="228">
        <f t="shared" si="36"/>
        <v>4.6670620194586085</v>
      </c>
      <c r="Y157" s="228">
        <f t="shared" si="36"/>
        <v>4.6592282221489887</v>
      </c>
      <c r="Z157" s="228">
        <f t="shared" si="36"/>
        <v>4.6994243911031903</v>
      </c>
      <c r="AA157" s="228">
        <f t="shared" si="36"/>
        <v>4.6800575527610269</v>
      </c>
      <c r="AB157" s="228">
        <f t="shared" si="36"/>
        <v>4.6579299949757162</v>
      </c>
      <c r="AC157" s="228">
        <f t="shared" si="36"/>
        <v>4.6807375580875377</v>
      </c>
      <c r="AD157" s="228">
        <f t="shared" si="33"/>
        <v>4.7175078448503145</v>
      </c>
      <c r="AE157" s="228">
        <f t="shared" si="33"/>
        <v>4.6948673043243971</v>
      </c>
      <c r="AF157" s="158">
        <v>16064</v>
      </c>
    </row>
    <row r="158" spans="1:42" ht="11.1" customHeight="1">
      <c r="A158" s="154">
        <v>16065</v>
      </c>
      <c r="B158" s="232" t="s">
        <v>406</v>
      </c>
      <c r="C158" s="228">
        <f t="shared" ref="C158:AC158" si="37">C42/C$55*100</f>
        <v>3.2083867524032348</v>
      </c>
      <c r="D158" s="228">
        <f t="shared" si="37"/>
        <v>3.0774628728919353</v>
      </c>
      <c r="E158" s="228">
        <f t="shared" si="37"/>
        <v>2.983633592885623</v>
      </c>
      <c r="F158" s="228">
        <f t="shared" si="37"/>
        <v>2.9278259340753015</v>
      </c>
      <c r="G158" s="228">
        <f t="shared" si="37"/>
        <v>2.9670947521947038</v>
      </c>
      <c r="H158" s="228">
        <f t="shared" si="37"/>
        <v>2.9294730288107771</v>
      </c>
      <c r="I158" s="228">
        <f t="shared" si="37"/>
        <v>2.8907097626174041</v>
      </c>
      <c r="J158" s="228">
        <f t="shared" si="37"/>
        <v>2.8325756306647181</v>
      </c>
      <c r="K158" s="228">
        <f t="shared" si="37"/>
        <v>2.8313855856215446</v>
      </c>
      <c r="L158" s="228">
        <f t="shared" si="37"/>
        <v>2.8064901486811631</v>
      </c>
      <c r="M158" s="228">
        <f t="shared" si="37"/>
        <v>2.7883425227860923</v>
      </c>
      <c r="N158" s="228">
        <f t="shared" si="37"/>
        <v>2.7409443055804896</v>
      </c>
      <c r="O158" s="228">
        <f t="shared" si="37"/>
        <v>2.72152862362972</v>
      </c>
      <c r="P158" s="228">
        <f t="shared" si="37"/>
        <v>2.7553430172869025</v>
      </c>
      <c r="Q158" s="228">
        <f t="shared" si="37"/>
        <v>2.7656722316574274</v>
      </c>
      <c r="R158" s="228">
        <f t="shared" si="37"/>
        <v>2.7601997346367613</v>
      </c>
      <c r="S158" s="228">
        <f t="shared" si="37"/>
        <v>2.8041531019034616</v>
      </c>
      <c r="T158" s="228">
        <f t="shared" si="37"/>
        <v>2.7720976039601393</v>
      </c>
      <c r="U158" s="228">
        <f t="shared" si="37"/>
        <v>2.750425581628225</v>
      </c>
      <c r="V158" s="228">
        <f t="shared" si="37"/>
        <v>2.7454086736911409</v>
      </c>
      <c r="W158" s="228">
        <f t="shared" si="37"/>
        <v>2.6875705661272278</v>
      </c>
      <c r="X158" s="228">
        <f t="shared" si="37"/>
        <v>2.5966391559822144</v>
      </c>
      <c r="Y158" s="228">
        <f t="shared" si="37"/>
        <v>2.602932483823214</v>
      </c>
      <c r="Z158" s="228">
        <f t="shared" si="37"/>
        <v>2.5824685383886057</v>
      </c>
      <c r="AA158" s="228">
        <f t="shared" si="37"/>
        <v>2.5610459227400932</v>
      </c>
      <c r="AB158" s="228">
        <f t="shared" si="37"/>
        <v>2.5404036174845084</v>
      </c>
      <c r="AC158" s="228">
        <f t="shared" si="37"/>
        <v>2.5536288203097826</v>
      </c>
      <c r="AD158" s="228">
        <f t="shared" si="33"/>
        <v>2.5486070544202564</v>
      </c>
      <c r="AE158" s="228">
        <f t="shared" si="33"/>
        <v>2.5414771137524741</v>
      </c>
      <c r="AF158" s="158">
        <v>16065</v>
      </c>
    </row>
    <row r="159" spans="1:42" ht="11.1" customHeight="1">
      <c r="A159" s="154">
        <v>16066</v>
      </c>
      <c r="B159" s="232" t="s">
        <v>407</v>
      </c>
      <c r="C159" s="228">
        <f t="shared" ref="C159:AC159" si="38">C43/C$55*100</f>
        <v>5.7520490474361345</v>
      </c>
      <c r="D159" s="228">
        <f t="shared" si="38"/>
        <v>5.7237148210957738</v>
      </c>
      <c r="E159" s="228">
        <f t="shared" si="38"/>
        <v>5.7266768260860488</v>
      </c>
      <c r="F159" s="228">
        <f t="shared" si="38"/>
        <v>5.644942168045648</v>
      </c>
      <c r="G159" s="228">
        <f t="shared" si="38"/>
        <v>5.7109615502374238</v>
      </c>
      <c r="H159" s="228">
        <f t="shared" si="38"/>
        <v>5.6481009792268067</v>
      </c>
      <c r="I159" s="228">
        <f t="shared" si="38"/>
        <v>5.6857218484486216</v>
      </c>
      <c r="J159" s="228">
        <f t="shared" si="38"/>
        <v>5.6088290172201649</v>
      </c>
      <c r="K159" s="228">
        <f t="shared" si="38"/>
        <v>5.6111670235240787</v>
      </c>
      <c r="L159" s="228">
        <f t="shared" si="38"/>
        <v>5.6438270116264073</v>
      </c>
      <c r="M159" s="228">
        <f t="shared" si="38"/>
        <v>5.5249240463598515</v>
      </c>
      <c r="N159" s="228">
        <f t="shared" si="38"/>
        <v>5.4766409346388079</v>
      </c>
      <c r="O159" s="228">
        <f t="shared" si="38"/>
        <v>5.5273403514877328</v>
      </c>
      <c r="P159" s="228">
        <f t="shared" si="38"/>
        <v>5.5106860345738049</v>
      </c>
      <c r="Q159" s="228">
        <f t="shared" si="38"/>
        <v>5.5001014729601261</v>
      </c>
      <c r="R159" s="228">
        <f t="shared" si="38"/>
        <v>5.5090569053792766</v>
      </c>
      <c r="S159" s="228">
        <f t="shared" si="38"/>
        <v>5.5211088165956994</v>
      </c>
      <c r="T159" s="228">
        <f t="shared" si="38"/>
        <v>5.4495976363565681</v>
      </c>
      <c r="U159" s="228">
        <f t="shared" si="38"/>
        <v>5.4338364996264126</v>
      </c>
      <c r="V159" s="228">
        <f t="shared" si="38"/>
        <v>5.4558407122888859</v>
      </c>
      <c r="W159" s="228">
        <f t="shared" si="38"/>
        <v>5.5202689117220967</v>
      </c>
      <c r="X159" s="228">
        <f t="shared" si="38"/>
        <v>5.3846532333038972</v>
      </c>
      <c r="Y159" s="228">
        <f t="shared" si="38"/>
        <v>5.5029842704622611</v>
      </c>
      <c r="Z159" s="228">
        <f t="shared" si="38"/>
        <v>5.5276069487547472</v>
      </c>
      <c r="AA159" s="228">
        <f t="shared" si="38"/>
        <v>5.4875103236563669</v>
      </c>
      <c r="AB159" s="228">
        <f t="shared" si="38"/>
        <v>5.5026377491207503</v>
      </c>
      <c r="AC159" s="228">
        <f t="shared" si="38"/>
        <v>5.5131185652607106</v>
      </c>
      <c r="AD159" s="228">
        <f t="shared" si="33"/>
        <v>5.5190525178480039</v>
      </c>
      <c r="AE159" s="228">
        <f t="shared" si="33"/>
        <v>5.466636959968497</v>
      </c>
      <c r="AF159" s="158">
        <v>16066</v>
      </c>
    </row>
    <row r="160" spans="1:42" ht="18" customHeight="1">
      <c r="A160" s="154">
        <v>16067</v>
      </c>
      <c r="B160" s="232" t="s">
        <v>455</v>
      </c>
      <c r="C160" s="228">
        <f t="shared" ref="C160:AC160" si="39">C44/C$55*100</f>
        <v>5.675973640495064</v>
      </c>
      <c r="D160" s="228">
        <f t="shared" si="39"/>
        <v>5.7455804693995338</v>
      </c>
      <c r="E160" s="228">
        <f t="shared" si="39"/>
        <v>5.7720810805168776</v>
      </c>
      <c r="F160" s="228">
        <f t="shared" si="39"/>
        <v>5.7874575783568378</v>
      </c>
      <c r="G160" s="228">
        <f t="shared" si="39"/>
        <v>5.8428942812449547</v>
      </c>
      <c r="H160" s="228">
        <f t="shared" si="39"/>
        <v>5.8951717892115241</v>
      </c>
      <c r="I160" s="228">
        <f t="shared" si="39"/>
        <v>5.9149308736994275</v>
      </c>
      <c r="J160" s="228">
        <f t="shared" si="39"/>
        <v>5.8580910514063227</v>
      </c>
      <c r="K160" s="228">
        <f t="shared" si="39"/>
        <v>5.8700430794846428</v>
      </c>
      <c r="L160" s="228">
        <f t="shared" si="39"/>
        <v>5.9130346997493008</v>
      </c>
      <c r="M160" s="228">
        <f t="shared" si="39"/>
        <v>5.7730392708450546</v>
      </c>
      <c r="N160" s="228">
        <f t="shared" si="39"/>
        <v>5.7741013353955779</v>
      </c>
      <c r="O160" s="228">
        <f t="shared" si="39"/>
        <v>5.7589829476248484</v>
      </c>
      <c r="P160" s="228">
        <f t="shared" si="39"/>
        <v>5.7342443648021613</v>
      </c>
      <c r="Q160" s="228">
        <f t="shared" si="39"/>
        <v>5.7898334775317499</v>
      </c>
      <c r="R160" s="228">
        <f t="shared" si="39"/>
        <v>5.7881367332888418</v>
      </c>
      <c r="S160" s="228">
        <f t="shared" si="39"/>
        <v>5.8283882320077067</v>
      </c>
      <c r="T160" s="228">
        <f t="shared" si="39"/>
        <v>5.8399098083427283</v>
      </c>
      <c r="U160" s="228">
        <f t="shared" si="39"/>
        <v>5.8099916039099595</v>
      </c>
      <c r="V160" s="228">
        <f t="shared" si="39"/>
        <v>6.0141809680812486</v>
      </c>
      <c r="W160" s="228">
        <f t="shared" si="39"/>
        <v>5.9680254888718185</v>
      </c>
      <c r="X160" s="228">
        <f t="shared" si="39"/>
        <v>5.9776824212164614</v>
      </c>
      <c r="Y160" s="228">
        <f t="shared" si="39"/>
        <v>5.9444784457731119</v>
      </c>
      <c r="Z160" s="228">
        <f t="shared" si="39"/>
        <v>5.9322429059182546</v>
      </c>
      <c r="AA160" s="228">
        <f t="shared" si="39"/>
        <v>5.9609700860694268</v>
      </c>
      <c r="AB160" s="228">
        <f t="shared" si="39"/>
        <v>5.9828232289398766</v>
      </c>
      <c r="AC160" s="228">
        <f t="shared" si="39"/>
        <v>5.9644819389273449</v>
      </c>
      <c r="AD160" s="228">
        <f t="shared" si="33"/>
        <v>5.9814721953690828</v>
      </c>
      <c r="AE160" s="228">
        <f t="shared" si="33"/>
        <v>5.9863314645747625</v>
      </c>
      <c r="AF160" s="158">
        <v>16067</v>
      </c>
    </row>
    <row r="161" spans="1:32" ht="11.1" customHeight="1">
      <c r="A161" s="154">
        <v>16068</v>
      </c>
      <c r="B161" s="232" t="s">
        <v>409</v>
      </c>
      <c r="C161" s="228">
        <f t="shared" ref="C161:AC161" si="40">C45/C$55*100</f>
        <v>2.3942551843519122</v>
      </c>
      <c r="D161" s="228">
        <f t="shared" si="40"/>
        <v>2.450223868643389</v>
      </c>
      <c r="E161" s="228">
        <f t="shared" si="40"/>
        <v>2.4385215957246937</v>
      </c>
      <c r="F161" s="228">
        <f t="shared" si="40"/>
        <v>2.3537685336629388</v>
      </c>
      <c r="G161" s="228">
        <f t="shared" si="40"/>
        <v>2.3764591927052892</v>
      </c>
      <c r="H161" s="228">
        <f t="shared" si="40"/>
        <v>2.431935246504783</v>
      </c>
      <c r="I161" s="228">
        <f t="shared" si="40"/>
        <v>2.3857518085115665</v>
      </c>
      <c r="J161" s="228">
        <f t="shared" si="40"/>
        <v>2.37015556492655</v>
      </c>
      <c r="K161" s="228">
        <f t="shared" si="40"/>
        <v>2.3940333060582129</v>
      </c>
      <c r="L161" s="228">
        <f t="shared" si="40"/>
        <v>2.4399750982888486</v>
      </c>
      <c r="M161" s="228">
        <f t="shared" si="40"/>
        <v>2.4518960279059301</v>
      </c>
      <c r="N161" s="228">
        <f t="shared" si="40"/>
        <v>2.4956844765442669</v>
      </c>
      <c r="O161" s="228">
        <f t="shared" si="40"/>
        <v>2.4871672176787891</v>
      </c>
      <c r="P161" s="228">
        <f t="shared" si="40"/>
        <v>2.5025666319087967</v>
      </c>
      <c r="Q161" s="228">
        <f t="shared" si="40"/>
        <v>2.5584537657149573</v>
      </c>
      <c r="R161" s="228">
        <f t="shared" si="40"/>
        <v>2.5945455456696465</v>
      </c>
      <c r="S161" s="228">
        <f t="shared" si="40"/>
        <v>2.5952970846310692</v>
      </c>
      <c r="T161" s="228">
        <f t="shared" si="40"/>
        <v>2.6292941466132773</v>
      </c>
      <c r="U161" s="228">
        <f t="shared" si="40"/>
        <v>2.6256396562481545</v>
      </c>
      <c r="V161" s="228">
        <f t="shared" si="40"/>
        <v>2.6710833241176757</v>
      </c>
      <c r="W161" s="228">
        <f t="shared" si="40"/>
        <v>2.6458108853567874</v>
      </c>
      <c r="X161" s="228">
        <f t="shared" si="40"/>
        <v>2.5857626381253027</v>
      </c>
      <c r="Y161" s="228">
        <f t="shared" si="40"/>
        <v>2.6050248732796635</v>
      </c>
      <c r="Z161" s="228">
        <f t="shared" si="40"/>
        <v>2.5765103904918321</v>
      </c>
      <c r="AA161" s="228">
        <f t="shared" si="40"/>
        <v>2.5690970761327452</v>
      </c>
      <c r="AB161" s="228">
        <f t="shared" si="40"/>
        <v>2.5809642438452522</v>
      </c>
      <c r="AC161" s="228">
        <f t="shared" si="40"/>
        <v>2.6004388109739356</v>
      </c>
      <c r="AD161" s="228">
        <f t="shared" si="33"/>
        <v>2.5811754609980406</v>
      </c>
      <c r="AE161" s="228">
        <f t="shared" si="33"/>
        <v>2.567643188012311</v>
      </c>
      <c r="AF161" s="158">
        <v>16068</v>
      </c>
    </row>
    <row r="162" spans="1:32" ht="11.1" customHeight="1">
      <c r="A162" s="154">
        <v>16069</v>
      </c>
      <c r="B162" s="232" t="s">
        <v>410</v>
      </c>
      <c r="C162" s="228">
        <f t="shared" ref="C162:AC162" si="41">C46/C$55*100</f>
        <v>2.5349323303019573</v>
      </c>
      <c r="D162" s="228">
        <f t="shared" si="41"/>
        <v>2.5211600997683767</v>
      </c>
      <c r="E162" s="228">
        <f t="shared" si="41"/>
        <v>2.5982193182055404</v>
      </c>
      <c r="F162" s="228">
        <f t="shared" si="41"/>
        <v>2.5519581883760702</v>
      </c>
      <c r="G162" s="228">
        <f t="shared" si="41"/>
        <v>2.4897432043509968</v>
      </c>
      <c r="H162" s="228">
        <f t="shared" si="41"/>
        <v>2.4559913963887472</v>
      </c>
      <c r="I162" s="228">
        <f t="shared" si="41"/>
        <v>2.5247897705291877</v>
      </c>
      <c r="J162" s="228">
        <f t="shared" si="41"/>
        <v>2.5350786489593382</v>
      </c>
      <c r="K162" s="228">
        <f t="shared" si="41"/>
        <v>2.557684028658834</v>
      </c>
      <c r="L162" s="228">
        <f t="shared" si="41"/>
        <v>2.5437322280862138</v>
      </c>
      <c r="M162" s="228">
        <f t="shared" si="41"/>
        <v>2.5132215595814111</v>
      </c>
      <c r="N162" s="228">
        <f t="shared" si="41"/>
        <v>2.5111513126096141</v>
      </c>
      <c r="O162" s="228">
        <f t="shared" si="41"/>
        <v>2.5097333391334611</v>
      </c>
      <c r="P162" s="228">
        <f t="shared" si="41"/>
        <v>2.5068555207381178</v>
      </c>
      <c r="Q162" s="228">
        <f t="shared" si="41"/>
        <v>2.4796787045641469</v>
      </c>
      <c r="R162" s="228">
        <f t="shared" si="41"/>
        <v>2.4800647845044752</v>
      </c>
      <c r="S162" s="228">
        <f t="shared" si="41"/>
        <v>2.4981790365994061</v>
      </c>
      <c r="T162" s="228">
        <f t="shared" si="41"/>
        <v>2.5028184892897407</v>
      </c>
      <c r="U162" s="228">
        <f t="shared" si="41"/>
        <v>2.4525826321613899</v>
      </c>
      <c r="V162" s="228">
        <f t="shared" si="41"/>
        <v>2.4331907692545092</v>
      </c>
      <c r="W162" s="228">
        <f t="shared" si="41"/>
        <v>2.3764351668067247</v>
      </c>
      <c r="X162" s="228">
        <f t="shared" si="41"/>
        <v>2.3648657397456452</v>
      </c>
      <c r="Y162" s="228">
        <f t="shared" si="41"/>
        <v>2.359692209510956</v>
      </c>
      <c r="Z162" s="228">
        <f t="shared" si="41"/>
        <v>2.3573541678539787</v>
      </c>
      <c r="AA162" s="228">
        <f t="shared" si="41"/>
        <v>2.341067634882791</v>
      </c>
      <c r="AB162" s="228">
        <f t="shared" si="41"/>
        <v>2.3297500418690338</v>
      </c>
      <c r="AC162" s="228">
        <f t="shared" si="41"/>
        <v>2.3151332254175636</v>
      </c>
      <c r="AD162" s="228">
        <f t="shared" si="33"/>
        <v>2.292712431309095</v>
      </c>
      <c r="AE162" s="228">
        <f t="shared" si="33"/>
        <v>2.2951015036425249</v>
      </c>
      <c r="AF162" s="158">
        <v>16069</v>
      </c>
    </row>
    <row r="163" spans="1:32" ht="11.1" customHeight="1">
      <c r="A163" s="154">
        <v>16070</v>
      </c>
      <c r="B163" s="232" t="s">
        <v>411</v>
      </c>
      <c r="C163" s="228">
        <f t="shared" ref="C163:AC163" si="42">C47/C$55*100</f>
        <v>4.187389940087499</v>
      </c>
      <c r="D163" s="228">
        <f t="shared" si="42"/>
        <v>4.1432861018379858</v>
      </c>
      <c r="E163" s="228">
        <f t="shared" si="42"/>
        <v>4.0662902114690107</v>
      </c>
      <c r="F163" s="228">
        <f t="shared" si="42"/>
        <v>4.0367822950575123</v>
      </c>
      <c r="G163" s="228">
        <f t="shared" si="42"/>
        <v>3.9195711351224967</v>
      </c>
      <c r="H163" s="228">
        <f t="shared" si="42"/>
        <v>3.985113488424747</v>
      </c>
      <c r="I163" s="228">
        <f t="shared" si="42"/>
        <v>3.9771256373785238</v>
      </c>
      <c r="J163" s="228">
        <f t="shared" si="42"/>
        <v>4.0534685837410676</v>
      </c>
      <c r="K163" s="228">
        <f t="shared" si="42"/>
        <v>4.0835702087259476</v>
      </c>
      <c r="L163" s="228">
        <f t="shared" si="42"/>
        <v>4.1256078204833404</v>
      </c>
      <c r="M163" s="228">
        <f t="shared" si="42"/>
        <v>4.1943287948689099</v>
      </c>
      <c r="N163" s="228">
        <f t="shared" si="42"/>
        <v>4.1937221217184764</v>
      </c>
      <c r="O163" s="228">
        <f t="shared" si="42"/>
        <v>4.1951235427179396</v>
      </c>
      <c r="P163" s="228">
        <f t="shared" si="42"/>
        <v>4.341963828583836</v>
      </c>
      <c r="Q163" s="228">
        <f t="shared" si="42"/>
        <v>4.2893688381880128</v>
      </c>
      <c r="R163" s="228">
        <f t="shared" si="42"/>
        <v>4.2648040242361578</v>
      </c>
      <c r="S163" s="228">
        <f t="shared" si="42"/>
        <v>4.2149754985784735</v>
      </c>
      <c r="T163" s="228">
        <f t="shared" si="42"/>
        <v>4.2366753489095359</v>
      </c>
      <c r="U163" s="228">
        <f t="shared" si="42"/>
        <v>4.2386132843090687</v>
      </c>
      <c r="V163" s="228">
        <f t="shared" si="42"/>
        <v>4.2797513572734678</v>
      </c>
      <c r="W163" s="228">
        <f t="shared" si="42"/>
        <v>4.2038078642243262</v>
      </c>
      <c r="X163" s="228">
        <f t="shared" si="42"/>
        <v>4.1372202210004847</v>
      </c>
      <c r="Y163" s="228">
        <f t="shared" si="42"/>
        <v>4.1507775842317534</v>
      </c>
      <c r="Z163" s="228">
        <f t="shared" si="42"/>
        <v>4.1782159750897607</v>
      </c>
      <c r="AA163" s="228">
        <f t="shared" si="42"/>
        <v>4.1962092053251885</v>
      </c>
      <c r="AB163" s="228">
        <f t="shared" si="42"/>
        <v>4.2162116898341981</v>
      </c>
      <c r="AC163" s="228">
        <f t="shared" si="42"/>
        <v>4.2267591011435766</v>
      </c>
      <c r="AD163" s="228">
        <f t="shared" si="33"/>
        <v>4.2662027822724475</v>
      </c>
      <c r="AE163" s="228">
        <f t="shared" si="33"/>
        <v>4.2927905988663095</v>
      </c>
      <c r="AF163" s="158">
        <v>16070</v>
      </c>
    </row>
    <row r="164" spans="1:32" ht="11.1" customHeight="1">
      <c r="A164" s="154">
        <v>16071</v>
      </c>
      <c r="B164" s="232" t="s">
        <v>456</v>
      </c>
      <c r="C164" s="228">
        <f t="shared" ref="C164:AC164" si="43">C48/C$55*100</f>
        <v>2.9225427643558035</v>
      </c>
      <c r="D164" s="228">
        <f t="shared" si="43"/>
        <v>2.910927993369115</v>
      </c>
      <c r="E164" s="228">
        <f t="shared" si="43"/>
        <v>3.0079013840469284</v>
      </c>
      <c r="F164" s="228">
        <f t="shared" si="43"/>
        <v>2.9946883041465324</v>
      </c>
      <c r="G164" s="228">
        <f t="shared" si="43"/>
        <v>2.9484460328328796</v>
      </c>
      <c r="H164" s="228">
        <f t="shared" si="43"/>
        <v>2.9229637176657044</v>
      </c>
      <c r="I164" s="228">
        <f t="shared" si="43"/>
        <v>2.9276508111032573</v>
      </c>
      <c r="J164" s="228">
        <f t="shared" si="43"/>
        <v>2.9712150007798463</v>
      </c>
      <c r="K164" s="228">
        <f t="shared" si="43"/>
        <v>2.9930405677026459</v>
      </c>
      <c r="L164" s="228">
        <f t="shared" si="43"/>
        <v>2.9610041446766986</v>
      </c>
      <c r="M164" s="228">
        <f t="shared" si="43"/>
        <v>3.0409587037245411</v>
      </c>
      <c r="N164" s="228">
        <f t="shared" si="43"/>
        <v>3.0312236753069199</v>
      </c>
      <c r="O164" s="228">
        <f t="shared" si="43"/>
        <v>3.0377262049765092</v>
      </c>
      <c r="P164" s="228">
        <f t="shared" si="43"/>
        <v>3.0384096800220877</v>
      </c>
      <c r="Q164" s="228">
        <f t="shared" si="43"/>
        <v>3.0513987246451117</v>
      </c>
      <c r="R164" s="228">
        <f t="shared" si="43"/>
        <v>3.0413898069917673</v>
      </c>
      <c r="S164" s="228">
        <f t="shared" si="43"/>
        <v>3.0644399134291809</v>
      </c>
      <c r="T164" s="228">
        <f t="shared" si="43"/>
        <v>3.0398216900568884</v>
      </c>
      <c r="U164" s="228">
        <f t="shared" si="43"/>
        <v>3.0582822164650665</v>
      </c>
      <c r="V164" s="228">
        <f t="shared" si="43"/>
        <v>3.0555691290046321</v>
      </c>
      <c r="W164" s="228">
        <f t="shared" si="43"/>
        <v>3.0866075157114357</v>
      </c>
      <c r="X164" s="228">
        <f t="shared" si="43"/>
        <v>3.1099072129440923</v>
      </c>
      <c r="Y164" s="228">
        <f t="shared" si="43"/>
        <v>3.082089669350156</v>
      </c>
      <c r="Z164" s="228">
        <f t="shared" si="43"/>
        <v>3.042541175982965</v>
      </c>
      <c r="AA164" s="228">
        <f t="shared" si="43"/>
        <v>3.0412582654179587</v>
      </c>
      <c r="AB164" s="228">
        <f t="shared" si="43"/>
        <v>3.045448836040864</v>
      </c>
      <c r="AC164" s="228">
        <f t="shared" si="43"/>
        <v>3.0395112932371333</v>
      </c>
      <c r="AD164" s="228">
        <f t="shared" si="33"/>
        <v>3.0601378212252959</v>
      </c>
      <c r="AE164" s="228">
        <f t="shared" si="33"/>
        <v>3.0603944082322099</v>
      </c>
      <c r="AF164" s="158">
        <v>16071</v>
      </c>
    </row>
    <row r="165" spans="1:32" ht="11.1" customHeight="1">
      <c r="A165" s="154">
        <v>16072</v>
      </c>
      <c r="B165" s="232" t="s">
        <v>413</v>
      </c>
      <c r="C165" s="228">
        <f t="shared" ref="C165:AC165" si="44">C49/C$55*100</f>
        <v>2.5286966412084269</v>
      </c>
      <c r="D165" s="228">
        <f t="shared" si="44"/>
        <v>2.5865027929551929</v>
      </c>
      <c r="E165" s="228">
        <f t="shared" si="44"/>
        <v>2.5595996075402376</v>
      </c>
      <c r="F165" s="228">
        <f t="shared" si="44"/>
        <v>2.5953787713306942</v>
      </c>
      <c r="G165" s="228">
        <f t="shared" si="44"/>
        <v>2.5846568357298332</v>
      </c>
      <c r="H165" s="228">
        <f t="shared" si="44"/>
        <v>2.583064470481689</v>
      </c>
      <c r="I165" s="228">
        <f t="shared" si="44"/>
        <v>2.5724931717235182</v>
      </c>
      <c r="J165" s="228">
        <f t="shared" si="44"/>
        <v>2.5206370479056788</v>
      </c>
      <c r="K165" s="228">
        <f t="shared" si="44"/>
        <v>2.5958882043182125</v>
      </c>
      <c r="L165" s="228">
        <f t="shared" si="44"/>
        <v>2.6048648072641205</v>
      </c>
      <c r="M165" s="228">
        <f t="shared" si="44"/>
        <v>2.5663891076853829</v>
      </c>
      <c r="N165" s="228">
        <f t="shared" si="44"/>
        <v>2.669410188778258</v>
      </c>
      <c r="O165" s="228">
        <f t="shared" si="44"/>
        <v>2.7152753610579432</v>
      </c>
      <c r="P165" s="228">
        <f t="shared" si="44"/>
        <v>2.7156707956156834</v>
      </c>
      <c r="Q165" s="228">
        <f t="shared" si="44"/>
        <v>2.7047884555815469</v>
      </c>
      <c r="R165" s="228">
        <f t="shared" si="44"/>
        <v>2.7098176485018581</v>
      </c>
      <c r="S165" s="228">
        <f t="shared" si="44"/>
        <v>2.6214040867901178</v>
      </c>
      <c r="T165" s="228">
        <f t="shared" si="44"/>
        <v>2.6342184037631688</v>
      </c>
      <c r="U165" s="228">
        <f t="shared" si="44"/>
        <v>2.613571881571481</v>
      </c>
      <c r="V165" s="228">
        <f t="shared" si="44"/>
        <v>2.6510231951670518</v>
      </c>
      <c r="W165" s="228">
        <f t="shared" si="44"/>
        <v>2.6166822191403689</v>
      </c>
      <c r="X165" s="228">
        <f t="shared" si="44"/>
        <v>2.5044477189093439</v>
      </c>
      <c r="Y165" s="228">
        <f t="shared" si="44"/>
        <v>2.4779122138003546</v>
      </c>
      <c r="Z165" s="228">
        <f t="shared" si="44"/>
        <v>2.4796257246921192</v>
      </c>
      <c r="AA165" s="228">
        <f t="shared" si="44"/>
        <v>2.4717040915442112</v>
      </c>
      <c r="AB165" s="228">
        <f t="shared" si="44"/>
        <v>2.4137497906548315</v>
      </c>
      <c r="AC165" s="228">
        <f t="shared" si="44"/>
        <v>2.4084916984181364</v>
      </c>
      <c r="AD165" s="228">
        <f t="shared" si="33"/>
        <v>2.3904176510424477</v>
      </c>
      <c r="AE165" s="228">
        <f t="shared" si="33"/>
        <v>2.3782629871812144</v>
      </c>
      <c r="AF165" s="158">
        <v>16072</v>
      </c>
    </row>
    <row r="166" spans="1:32" ht="18" customHeight="1">
      <c r="A166" s="154">
        <v>16073</v>
      </c>
      <c r="B166" s="232" t="s">
        <v>414</v>
      </c>
      <c r="C166" s="228">
        <f t="shared" ref="C166:AC166" si="45">C50/C$55*100</f>
        <v>4.8865354012541218</v>
      </c>
      <c r="D166" s="228">
        <f t="shared" si="45"/>
        <v>4.7580667715878784</v>
      </c>
      <c r="E166" s="228">
        <f t="shared" si="45"/>
        <v>4.7259566206709387</v>
      </c>
      <c r="F166" s="228">
        <f t="shared" si="45"/>
        <v>4.8513843973596025</v>
      </c>
      <c r="G166" s="228">
        <f t="shared" si="45"/>
        <v>4.8032977615969985</v>
      </c>
      <c r="H166" s="228">
        <f t="shared" si="45"/>
        <v>4.7809475292918995</v>
      </c>
      <c r="I166" s="228">
        <f t="shared" si="45"/>
        <v>4.777030230576135</v>
      </c>
      <c r="J166" s="228">
        <f t="shared" si="45"/>
        <v>4.828693728301495</v>
      </c>
      <c r="K166" s="228">
        <f t="shared" si="45"/>
        <v>4.8413813945664543</v>
      </c>
      <c r="L166" s="228">
        <f t="shared" si="45"/>
        <v>4.7955423693641652</v>
      </c>
      <c r="M166" s="228">
        <f t="shared" si="45"/>
        <v>4.8644086868459553</v>
      </c>
      <c r="N166" s="228">
        <f t="shared" si="45"/>
        <v>4.8546531700109101</v>
      </c>
      <c r="O166" s="228">
        <f t="shared" si="45"/>
        <v>4.8789042108926397</v>
      </c>
      <c r="P166" s="228">
        <f t="shared" si="45"/>
        <v>4.8469804882363823</v>
      </c>
      <c r="Q166" s="228">
        <f t="shared" si="45"/>
        <v>4.8007391504042891</v>
      </c>
      <c r="R166" s="228">
        <f t="shared" si="45"/>
        <v>4.7678335439181438</v>
      </c>
      <c r="S166" s="228">
        <f t="shared" si="45"/>
        <v>4.7486026227094369</v>
      </c>
      <c r="T166" s="228">
        <f t="shared" si="45"/>
        <v>4.7332478067617823</v>
      </c>
      <c r="U166" s="228">
        <f t="shared" si="45"/>
        <v>4.6748505008126484</v>
      </c>
      <c r="V166" s="228">
        <f t="shared" si="45"/>
        <v>4.6326038818921331</v>
      </c>
      <c r="W166" s="228">
        <f t="shared" si="45"/>
        <v>4.5863471621461382</v>
      </c>
      <c r="X166" s="228">
        <f t="shared" si="45"/>
        <v>4.5787550530489209</v>
      </c>
      <c r="Y166" s="228">
        <f t="shared" si="45"/>
        <v>4.55539339537268</v>
      </c>
      <c r="Z166" s="228">
        <f t="shared" si="45"/>
        <v>4.5724899359110527</v>
      </c>
      <c r="AA166" s="228">
        <f t="shared" si="45"/>
        <v>4.5556542471132726</v>
      </c>
      <c r="AB166" s="228">
        <f t="shared" si="45"/>
        <v>4.539126611957796</v>
      </c>
      <c r="AC166" s="228">
        <f t="shared" si="45"/>
        <v>4.5206944615151272</v>
      </c>
      <c r="AD166" s="228">
        <f t="shared" si="33"/>
        <v>4.5089149551021253</v>
      </c>
      <c r="AE166" s="228">
        <f t="shared" si="33"/>
        <v>4.4961605819749426</v>
      </c>
      <c r="AF166" s="158">
        <v>16073</v>
      </c>
    </row>
    <row r="167" spans="1:32" ht="11.1" customHeight="1">
      <c r="A167" s="154">
        <v>16074</v>
      </c>
      <c r="B167" s="232" t="s">
        <v>415</v>
      </c>
      <c r="C167" s="228">
        <f t="shared" ref="C167:AC167" si="46">C51/C$55*100</f>
        <v>3.0841718256601101</v>
      </c>
      <c r="D167" s="228">
        <f t="shared" si="46"/>
        <v>3.1308557350290229</v>
      </c>
      <c r="E167" s="228">
        <f t="shared" si="46"/>
        <v>3.1435922593574515</v>
      </c>
      <c r="F167" s="228">
        <f t="shared" si="46"/>
        <v>3.3004970724404497</v>
      </c>
      <c r="G167" s="228">
        <f t="shared" si="46"/>
        <v>3.310286856271258</v>
      </c>
      <c r="H167" s="228">
        <f t="shared" si="46"/>
        <v>3.3072960887530423</v>
      </c>
      <c r="I167" s="228">
        <f t="shared" si="46"/>
        <v>3.3235308661366938</v>
      </c>
      <c r="J167" s="228">
        <f t="shared" si="46"/>
        <v>3.3339880192477662</v>
      </c>
      <c r="K167" s="228">
        <f t="shared" si="46"/>
        <v>3.3431504759841144</v>
      </c>
      <c r="L167" s="228">
        <f t="shared" si="46"/>
        <v>3.3569637859574541</v>
      </c>
      <c r="M167" s="228">
        <f t="shared" si="46"/>
        <v>3.3363339709688309</v>
      </c>
      <c r="N167" s="228">
        <f t="shared" si="46"/>
        <v>3.3750845842597328</v>
      </c>
      <c r="O167" s="228">
        <f t="shared" si="46"/>
        <v>3.2016704367496081</v>
      </c>
      <c r="P167" s="228">
        <f t="shared" si="46"/>
        <v>3.2432041216221648</v>
      </c>
      <c r="Q167" s="228">
        <f t="shared" si="46"/>
        <v>3.2012048578844485</v>
      </c>
      <c r="R167" s="228">
        <f t="shared" si="46"/>
        <v>3.2099455820713634</v>
      </c>
      <c r="S167" s="228">
        <f t="shared" si="46"/>
        <v>3.1404112897120138</v>
      </c>
      <c r="T167" s="228">
        <f t="shared" si="46"/>
        <v>3.1144630615920899</v>
      </c>
      <c r="U167" s="228">
        <f t="shared" si="46"/>
        <v>3.104242464701759</v>
      </c>
      <c r="V167" s="228">
        <f t="shared" si="46"/>
        <v>3.0949178434847018</v>
      </c>
      <c r="W167" s="228">
        <f t="shared" si="46"/>
        <v>3.1314605061685747</v>
      </c>
      <c r="X167" s="228">
        <f t="shared" si="46"/>
        <v>3.151341566684708</v>
      </c>
      <c r="Y167" s="228">
        <f t="shared" si="46"/>
        <v>3.1699700265210367</v>
      </c>
      <c r="Z167" s="228">
        <f t="shared" si="46"/>
        <v>3.1707708807178792</v>
      </c>
      <c r="AA167" s="228">
        <f t="shared" si="46"/>
        <v>3.1472218326502843</v>
      </c>
      <c r="AB167" s="228">
        <f t="shared" si="46"/>
        <v>3.1676540780438787</v>
      </c>
      <c r="AC167" s="228">
        <f t="shared" si="46"/>
        <v>3.1692194237925504</v>
      </c>
      <c r="AD167" s="228">
        <f t="shared" si="33"/>
        <v>3.1619787116351925</v>
      </c>
      <c r="AE167" s="228">
        <f t="shared" si="33"/>
        <v>3.145628452108312</v>
      </c>
      <c r="AF167" s="158">
        <v>16074</v>
      </c>
    </row>
    <row r="168" spans="1:32" ht="11.1" customHeight="1">
      <c r="A168" s="154">
        <v>16075</v>
      </c>
      <c r="B168" s="232" t="s">
        <v>416</v>
      </c>
      <c r="C168" s="228">
        <f t="shared" ref="C168:AC168" si="47">C52/C$55*100</f>
        <v>3.9796167794910677</v>
      </c>
      <c r="D168" s="228">
        <f t="shared" si="47"/>
        <v>3.9335284291565706</v>
      </c>
      <c r="E168" s="228">
        <f t="shared" si="47"/>
        <v>3.8457925390894099</v>
      </c>
      <c r="F168" s="228">
        <f t="shared" si="47"/>
        <v>3.7802545564973706</v>
      </c>
      <c r="G168" s="228">
        <f t="shared" si="47"/>
        <v>3.8018336979575476</v>
      </c>
      <c r="H168" s="228">
        <f t="shared" si="47"/>
        <v>3.8642667119488312</v>
      </c>
      <c r="I168" s="228">
        <f t="shared" si="47"/>
        <v>3.8337245593980067</v>
      </c>
      <c r="J168" s="228">
        <f t="shared" si="47"/>
        <v>3.8117161821028125</v>
      </c>
      <c r="K168" s="228">
        <f t="shared" si="47"/>
        <v>3.8449366637490843</v>
      </c>
      <c r="L168" s="228">
        <f t="shared" si="47"/>
        <v>3.8286380895227734</v>
      </c>
      <c r="M168" s="228">
        <f t="shared" si="47"/>
        <v>3.7594238775739841</v>
      </c>
      <c r="N168" s="228">
        <f t="shared" si="47"/>
        <v>3.7600983248864157</v>
      </c>
      <c r="O168" s="228">
        <f t="shared" si="47"/>
        <v>3.7032908473986428</v>
      </c>
      <c r="P168" s="228">
        <f t="shared" si="47"/>
        <v>3.7152499483993058</v>
      </c>
      <c r="Q168" s="228">
        <f t="shared" si="47"/>
        <v>3.6898772711250678</v>
      </c>
      <c r="R168" s="228">
        <f t="shared" si="47"/>
        <v>3.6351598378277146</v>
      </c>
      <c r="S168" s="228">
        <f t="shared" si="47"/>
        <v>3.6286122300862313</v>
      </c>
      <c r="T168" s="228">
        <f t="shared" si="47"/>
        <v>3.6120722051601031</v>
      </c>
      <c r="U168" s="228">
        <f t="shared" si="47"/>
        <v>3.5525474558820131</v>
      </c>
      <c r="V168" s="228">
        <f t="shared" si="47"/>
        <v>3.5274965216250758</v>
      </c>
      <c r="W168" s="228">
        <f t="shared" si="47"/>
        <v>3.5294663525238827</v>
      </c>
      <c r="X168" s="228">
        <f t="shared" si="47"/>
        <v>3.5198483502653097</v>
      </c>
      <c r="Y168" s="228">
        <f t="shared" si="47"/>
        <v>3.5241069420251194</v>
      </c>
      <c r="Z168" s="228">
        <f t="shared" si="47"/>
        <v>3.4976918653147711</v>
      </c>
      <c r="AA168" s="228">
        <f t="shared" si="47"/>
        <v>3.4591390979591621</v>
      </c>
      <c r="AB168" s="228">
        <f t="shared" si="47"/>
        <v>3.4429429743761517</v>
      </c>
      <c r="AC168" s="228">
        <f t="shared" si="47"/>
        <v>3.4317737848361785</v>
      </c>
      <c r="AD168" s="228">
        <f t="shared" si="33"/>
        <v>3.434674496869814</v>
      </c>
      <c r="AE168" s="228">
        <f t="shared" si="33"/>
        <v>3.4210199069420408</v>
      </c>
      <c r="AF168" s="158">
        <v>16075</v>
      </c>
    </row>
    <row r="169" spans="1:32" ht="11.1" customHeight="1">
      <c r="A169" s="154">
        <v>16076</v>
      </c>
      <c r="B169" s="232" t="s">
        <v>417</v>
      </c>
      <c r="C169" s="228">
        <f t="shared" ref="C169:AC169" si="48">C53/C$55*100</f>
        <v>4.2744401598331834</v>
      </c>
      <c r="D169" s="228">
        <f t="shared" si="48"/>
        <v>4.0492129637869265</v>
      </c>
      <c r="E169" s="228">
        <f t="shared" si="48"/>
        <v>4.0237563409389807</v>
      </c>
      <c r="F169" s="228">
        <f t="shared" si="48"/>
        <v>3.9435479144800984</v>
      </c>
      <c r="G169" s="228">
        <f t="shared" si="48"/>
        <v>3.825770860123471</v>
      </c>
      <c r="H169" s="228">
        <f t="shared" si="48"/>
        <v>3.8096451010358292</v>
      </c>
      <c r="I169" s="228">
        <f t="shared" si="48"/>
        <v>3.7487892353202961</v>
      </c>
      <c r="J169" s="228">
        <f t="shared" si="48"/>
        <v>3.6831859327252454</v>
      </c>
      <c r="K169" s="228">
        <f t="shared" si="48"/>
        <v>3.6462179291626158</v>
      </c>
      <c r="L169" s="228">
        <f t="shared" si="48"/>
        <v>3.6676743259992937</v>
      </c>
      <c r="M169" s="228">
        <f t="shared" si="48"/>
        <v>3.6508383031394169</v>
      </c>
      <c r="N169" s="228">
        <f t="shared" si="48"/>
        <v>3.6266968638227941</v>
      </c>
      <c r="O169" s="228">
        <f t="shared" si="48"/>
        <v>3.6029667652688357</v>
      </c>
      <c r="P169" s="228">
        <f t="shared" si="48"/>
        <v>3.5965013389374816</v>
      </c>
      <c r="Q169" s="228">
        <f t="shared" si="48"/>
        <v>3.570780060029267</v>
      </c>
      <c r="R169" s="228">
        <f t="shared" si="48"/>
        <v>3.5847777516928114</v>
      </c>
      <c r="S169" s="228">
        <f t="shared" si="48"/>
        <v>3.6027662979487731</v>
      </c>
      <c r="T169" s="228">
        <f t="shared" si="48"/>
        <v>3.5809716336871023</v>
      </c>
      <c r="U169" s="228">
        <f t="shared" si="48"/>
        <v>3.5792506168686948</v>
      </c>
      <c r="V169" s="228">
        <f t="shared" si="48"/>
        <v>3.5815045611075251</v>
      </c>
      <c r="W169" s="228">
        <f t="shared" si="48"/>
        <v>3.5707104816798738</v>
      </c>
      <c r="X169" s="228">
        <f t="shared" si="48"/>
        <v>3.5237328209284922</v>
      </c>
      <c r="Y169" s="228">
        <f t="shared" si="48"/>
        <v>3.5225376499327816</v>
      </c>
      <c r="Z169" s="228">
        <f t="shared" si="48"/>
        <v>3.5109034106510957</v>
      </c>
      <c r="AA169" s="228">
        <f t="shared" si="48"/>
        <v>3.5069265890639363</v>
      </c>
      <c r="AB169" s="228">
        <f t="shared" si="48"/>
        <v>3.4918774074694356</v>
      </c>
      <c r="AC169" s="228">
        <f t="shared" si="48"/>
        <v>3.4649853424582306</v>
      </c>
      <c r="AD169" s="228">
        <f t="shared" si="33"/>
        <v>3.4465645500648781</v>
      </c>
      <c r="AE169" s="228">
        <f t="shared" si="33"/>
        <v>3.4549580824671757</v>
      </c>
      <c r="AF169" s="158">
        <v>16076</v>
      </c>
    </row>
    <row r="170" spans="1:32" ht="11.1" customHeight="1">
      <c r="A170" s="154">
        <v>16077</v>
      </c>
      <c r="B170" s="232" t="s">
        <v>457</v>
      </c>
      <c r="C170" s="228">
        <f t="shared" ref="C170:AC170" si="49">C54/C$55*100</f>
        <v>3.9162621783007991</v>
      </c>
      <c r="D170" s="228">
        <f t="shared" si="49"/>
        <v>3.929968905014098</v>
      </c>
      <c r="E170" s="228">
        <f t="shared" si="49"/>
        <v>3.7805565413439659</v>
      </c>
      <c r="F170" s="228">
        <f t="shared" si="49"/>
        <v>3.6859546401419294</v>
      </c>
      <c r="G170" s="228">
        <f t="shared" si="49"/>
        <v>3.6935597900209864</v>
      </c>
      <c r="H170" s="228">
        <f t="shared" si="49"/>
        <v>3.6573838229467368</v>
      </c>
      <c r="I170" s="228">
        <f t="shared" si="49"/>
        <v>3.6315668531171554</v>
      </c>
      <c r="J170" s="228">
        <f t="shared" si="49"/>
        <v>3.6196428880891451</v>
      </c>
      <c r="K170" s="228">
        <f t="shared" si="49"/>
        <v>3.5524181247451865</v>
      </c>
      <c r="L170" s="228">
        <f t="shared" si="49"/>
        <v>3.5888749922883214</v>
      </c>
      <c r="M170" s="228">
        <f t="shared" si="49"/>
        <v>3.6024530212670194</v>
      </c>
      <c r="N170" s="228">
        <f t="shared" si="49"/>
        <v>3.567591454573074</v>
      </c>
      <c r="O170" s="228">
        <f t="shared" si="49"/>
        <v>3.5630002610057421</v>
      </c>
      <c r="P170" s="228">
        <f t="shared" si="49"/>
        <v>3.5589735616809226</v>
      </c>
      <c r="Q170" s="228">
        <f t="shared" si="49"/>
        <v>3.5681097189733073</v>
      </c>
      <c r="R170" s="228">
        <f t="shared" si="49"/>
        <v>3.5547067683452784</v>
      </c>
      <c r="S170" s="228">
        <f t="shared" si="49"/>
        <v>3.498338289312577</v>
      </c>
      <c r="T170" s="228">
        <f t="shared" si="49"/>
        <v>3.490261633557517</v>
      </c>
      <c r="U170" s="228">
        <f t="shared" si="49"/>
        <v>3.4390590216886152</v>
      </c>
      <c r="V170" s="228">
        <f t="shared" si="49"/>
        <v>3.4184517180986083</v>
      </c>
      <c r="W170" s="228">
        <f t="shared" si="49"/>
        <v>3.4451736635613273</v>
      </c>
      <c r="X170" s="228">
        <f t="shared" si="49"/>
        <v>3.4486330547736261</v>
      </c>
      <c r="Y170" s="228">
        <f t="shared" si="49"/>
        <v>3.4587197715110714</v>
      </c>
      <c r="Z170" s="228">
        <f t="shared" si="49"/>
        <v>3.4616839280255731</v>
      </c>
      <c r="AA170" s="228">
        <f t="shared" si="49"/>
        <v>3.4640736758449817</v>
      </c>
      <c r="AB170" s="228">
        <f t="shared" si="49"/>
        <v>3.4641391726678945</v>
      </c>
      <c r="AC170" s="228">
        <f t="shared" si="49"/>
        <v>3.5049961166013333</v>
      </c>
      <c r="AD170" s="228">
        <f t="shared" si="33"/>
        <v>3.491798448089579</v>
      </c>
      <c r="AE170" s="228">
        <f t="shared" si="33"/>
        <v>3.5008134799324346</v>
      </c>
      <c r="AF170" s="158">
        <v>16077</v>
      </c>
    </row>
    <row r="171" spans="1:32" s="169" customFormat="1" ht="18" customHeight="1">
      <c r="A171" s="149">
        <v>16</v>
      </c>
      <c r="B171" s="233" t="s">
        <v>458</v>
      </c>
      <c r="C171" s="268">
        <f t="shared" ref="C171:AE171" si="50">SUM(C148:C170)</f>
        <v>100</v>
      </c>
      <c r="D171" s="268">
        <f t="shared" si="50"/>
        <v>99.999999999999986</v>
      </c>
      <c r="E171" s="268">
        <f t="shared" si="50"/>
        <v>100</v>
      </c>
      <c r="F171" s="268">
        <f t="shared" si="50"/>
        <v>100</v>
      </c>
      <c r="G171" s="268">
        <f t="shared" si="50"/>
        <v>99.999999999999986</v>
      </c>
      <c r="H171" s="268">
        <f t="shared" si="50"/>
        <v>100</v>
      </c>
      <c r="I171" s="268">
        <f t="shared" si="50"/>
        <v>100</v>
      </c>
      <c r="J171" s="268">
        <f t="shared" si="50"/>
        <v>100.00000000000003</v>
      </c>
      <c r="K171" s="268">
        <f t="shared" si="50"/>
        <v>100.00000000000003</v>
      </c>
      <c r="L171" s="268">
        <f t="shared" si="50"/>
        <v>100</v>
      </c>
      <c r="M171" s="268">
        <f t="shared" si="50"/>
        <v>100.00000000000003</v>
      </c>
      <c r="N171" s="268">
        <f t="shared" si="50"/>
        <v>100.00000000000001</v>
      </c>
      <c r="O171" s="268">
        <f t="shared" si="50"/>
        <v>99.999999999999986</v>
      </c>
      <c r="P171" s="268">
        <f t="shared" si="50"/>
        <v>100.00000000000001</v>
      </c>
      <c r="Q171" s="268">
        <f t="shared" si="50"/>
        <v>99.999999999999986</v>
      </c>
      <c r="R171" s="268">
        <f t="shared" si="50"/>
        <v>100.00000000000001</v>
      </c>
      <c r="S171" s="268">
        <f t="shared" si="50"/>
        <v>100.00000000000001</v>
      </c>
      <c r="T171" s="268">
        <f t="shared" si="50"/>
        <v>99.999999999999986</v>
      </c>
      <c r="U171" s="268">
        <f t="shared" si="50"/>
        <v>100.00000000000003</v>
      </c>
      <c r="V171" s="268">
        <f t="shared" si="50"/>
        <v>100.00000000000003</v>
      </c>
      <c r="W171" s="268">
        <f t="shared" si="50"/>
        <v>100</v>
      </c>
      <c r="X171" s="268">
        <f t="shared" si="50"/>
        <v>99.999999999999986</v>
      </c>
      <c r="Y171" s="268">
        <f t="shared" si="50"/>
        <v>99.999999999999986</v>
      </c>
      <c r="Z171" s="268">
        <f t="shared" si="50"/>
        <v>100</v>
      </c>
      <c r="AA171" s="268">
        <f t="shared" si="50"/>
        <v>100.00000000000001</v>
      </c>
      <c r="AB171" s="268">
        <f t="shared" si="50"/>
        <v>100</v>
      </c>
      <c r="AC171" s="268">
        <f t="shared" si="50"/>
        <v>100.00000000000001</v>
      </c>
      <c r="AD171" s="268">
        <f t="shared" si="50"/>
        <v>100.00000000000001</v>
      </c>
      <c r="AE171" s="268">
        <f t="shared" si="50"/>
        <v>100</v>
      </c>
      <c r="AF171" s="153">
        <v>16</v>
      </c>
    </row>
    <row r="172" spans="1:32" s="147" customFormat="1" ht="7.5" customHeight="1">
      <c r="A172" s="198"/>
      <c r="B172" s="196"/>
      <c r="AF172" s="198"/>
    </row>
    <row r="173" spans="1:32" s="193" customFormat="1" ht="12.75" customHeight="1">
      <c r="A173" s="227" t="s">
        <v>428</v>
      </c>
      <c r="B173" s="171"/>
      <c r="C173" s="200"/>
      <c r="D173" s="200"/>
      <c r="E173" s="200"/>
      <c r="F173" s="200"/>
      <c r="G173" s="200"/>
      <c r="H173" s="200"/>
      <c r="I173" s="200"/>
      <c r="J173" s="200"/>
      <c r="K173" s="200"/>
      <c r="L173" s="200"/>
      <c r="M173" s="200"/>
      <c r="N173" s="200"/>
      <c r="O173" s="200"/>
      <c r="P173" s="200"/>
      <c r="Q173" s="200"/>
      <c r="R173" s="200"/>
      <c r="S173" s="200"/>
      <c r="T173" s="200"/>
      <c r="U173" s="200"/>
      <c r="V173" s="200"/>
      <c r="W173" s="173"/>
    </row>
    <row r="174" spans="1:32">
      <c r="H174" s="145"/>
      <c r="M174" s="145"/>
      <c r="R174" s="145"/>
    </row>
  </sheetData>
  <mergeCells count="22">
    <mergeCell ref="A147:U147"/>
    <mergeCell ref="V147:AF147"/>
    <mergeCell ref="A62:U62"/>
    <mergeCell ref="V62:AF62"/>
    <mergeCell ref="A63:U63"/>
    <mergeCell ref="V63:AF63"/>
    <mergeCell ref="A89:U89"/>
    <mergeCell ref="V89:AF89"/>
    <mergeCell ref="A116:U116"/>
    <mergeCell ref="V116:AF116"/>
    <mergeCell ref="A120:U120"/>
    <mergeCell ref="V120:AF120"/>
    <mergeCell ref="A121:U121"/>
    <mergeCell ref="V121:AF121"/>
    <mergeCell ref="A58:U58"/>
    <mergeCell ref="V58:AF58"/>
    <mergeCell ref="A1:U1"/>
    <mergeCell ref="V1:AF1"/>
    <mergeCell ref="A5:U5"/>
    <mergeCell ref="V5:AF5"/>
    <mergeCell ref="A31:U31"/>
    <mergeCell ref="V31:AF31"/>
  </mergeCells>
  <pageMargins left="0.59055118110236227" right="0.59055118110236227" top="0.59055118110236227" bottom="0.19685039370078741" header="0.31496062992125984" footer="0.27559055118110237"/>
  <pageSetup paperSize="9" firstPageNumber="24" pageOrder="overThenDown" orientation="portrait" useFirstPageNumber="1" r:id="rId1"/>
  <headerFooter scaleWithDoc="0"/>
  <rowBreaks count="2" manualBreakCount="2">
    <brk id="57" max="16383" man="1"/>
    <brk id="115" max="16383" man="1"/>
  </rowBreaks>
  <colBreaks count="1" manualBreakCount="1">
    <brk id="3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4"/>
  <sheetViews>
    <sheetView zoomScaleNormal="100" workbookViewId="0">
      <selection sqref="A1:U1"/>
    </sheetView>
  </sheetViews>
  <sheetFormatPr baseColWidth="10" defaultColWidth="11.5" defaultRowHeight="11.25" outlineLevelCol="1"/>
  <cols>
    <col min="1" max="1" width="8.125" style="147" customWidth="1"/>
    <col min="2" max="2" width="31.5" style="145" customWidth="1"/>
    <col min="3" max="7" width="7.25" style="145" customWidth="1" outlineLevel="1"/>
    <col min="8" max="8" width="7.25" style="147" customWidth="1" outlineLevel="1"/>
    <col min="9" max="12" width="7.25" style="145" customWidth="1" outlineLevel="1"/>
    <col min="13" max="13" width="7.25" style="147" customWidth="1" outlineLevel="1"/>
    <col min="14" max="15" width="7.25" style="145" customWidth="1" outlineLevel="1"/>
    <col min="16" max="17" width="7.25" style="145" customWidth="1"/>
    <col min="18" max="18" width="7.25" style="147" customWidth="1"/>
    <col min="19" max="31" width="7.25" style="145" customWidth="1"/>
    <col min="32" max="32" width="8.125" style="147" customWidth="1"/>
    <col min="33" max="16384" width="11.5" style="145"/>
  </cols>
  <sheetData>
    <row r="1" spans="1:42" s="75" customFormat="1" ht="14.25" customHeight="1">
      <c r="A1" s="317" t="s">
        <v>498</v>
      </c>
      <c r="B1" s="317"/>
      <c r="C1" s="317"/>
      <c r="D1" s="317"/>
      <c r="E1" s="317"/>
      <c r="F1" s="317"/>
      <c r="G1" s="317"/>
      <c r="H1" s="317"/>
      <c r="I1" s="317"/>
      <c r="J1" s="317"/>
      <c r="K1" s="317"/>
      <c r="L1" s="317"/>
      <c r="M1" s="317"/>
      <c r="N1" s="317"/>
      <c r="O1" s="317"/>
      <c r="P1" s="317"/>
      <c r="Q1" s="317"/>
      <c r="R1" s="317"/>
      <c r="S1" s="317"/>
      <c r="T1" s="317"/>
      <c r="U1" s="317"/>
      <c r="V1" s="318" t="s">
        <v>253</v>
      </c>
      <c r="W1" s="318"/>
      <c r="X1" s="318"/>
      <c r="Y1" s="318"/>
      <c r="Z1" s="318"/>
      <c r="AA1" s="318"/>
      <c r="AB1" s="318"/>
      <c r="AC1" s="318"/>
      <c r="AD1" s="318"/>
      <c r="AE1" s="318"/>
      <c r="AF1" s="318"/>
    </row>
    <row r="2" spans="1:42" ht="7.5" customHeight="1">
      <c r="B2" s="197"/>
      <c r="C2" s="197"/>
      <c r="D2" s="197"/>
      <c r="E2" s="197"/>
      <c r="F2" s="197"/>
      <c r="G2" s="197"/>
      <c r="H2" s="197"/>
      <c r="I2" s="197"/>
      <c r="J2" s="197"/>
      <c r="K2" s="197"/>
      <c r="L2" s="197"/>
      <c r="M2" s="197"/>
      <c r="N2" s="197"/>
      <c r="O2" s="197"/>
      <c r="P2" s="197"/>
      <c r="Q2" s="197"/>
      <c r="R2" s="197"/>
      <c r="S2" s="197"/>
      <c r="T2" s="197"/>
      <c r="U2" s="197"/>
      <c r="V2" s="197"/>
      <c r="W2" s="147"/>
      <c r="X2" s="197"/>
      <c r="Y2" s="197"/>
      <c r="Z2" s="197"/>
      <c r="AA2" s="197"/>
      <c r="AB2" s="197"/>
      <c r="AC2" s="197"/>
      <c r="AD2" s="197"/>
      <c r="AE2" s="197"/>
    </row>
    <row r="3" spans="1:42" ht="33.6" customHeight="1">
      <c r="A3" s="137" t="s">
        <v>460</v>
      </c>
      <c r="B3" s="138" t="s">
        <v>254</v>
      </c>
      <c r="C3" s="189">
        <v>36341</v>
      </c>
      <c r="D3" s="190">
        <v>36707</v>
      </c>
      <c r="E3" s="190">
        <v>37072</v>
      </c>
      <c r="F3" s="190">
        <v>37437</v>
      </c>
      <c r="G3" s="190">
        <v>37802</v>
      </c>
      <c r="H3" s="190">
        <v>38168</v>
      </c>
      <c r="I3" s="190">
        <v>38533</v>
      </c>
      <c r="J3" s="190">
        <v>38898</v>
      </c>
      <c r="K3" s="190">
        <v>39263</v>
      </c>
      <c r="L3" s="190">
        <v>39629</v>
      </c>
      <c r="M3" s="190">
        <v>39994</v>
      </c>
      <c r="N3" s="190">
        <v>40359</v>
      </c>
      <c r="O3" s="190">
        <v>40724</v>
      </c>
      <c r="P3" s="190">
        <v>41090</v>
      </c>
      <c r="Q3" s="192">
        <v>41455</v>
      </c>
      <c r="R3" s="190">
        <v>41820</v>
      </c>
      <c r="S3" s="190">
        <v>42185</v>
      </c>
      <c r="T3" s="190">
        <v>42551</v>
      </c>
      <c r="U3" s="191">
        <v>42916</v>
      </c>
      <c r="V3" s="192">
        <v>43281</v>
      </c>
      <c r="W3" s="190">
        <v>43646</v>
      </c>
      <c r="X3" s="190">
        <v>43921</v>
      </c>
      <c r="Y3" s="190">
        <v>44012</v>
      </c>
      <c r="Z3" s="190">
        <v>44104</v>
      </c>
      <c r="AA3" s="190">
        <v>44196</v>
      </c>
      <c r="AB3" s="190">
        <v>44286</v>
      </c>
      <c r="AC3" s="190">
        <v>44377</v>
      </c>
      <c r="AD3" s="190">
        <v>44469</v>
      </c>
      <c r="AE3" s="190">
        <v>44561</v>
      </c>
      <c r="AF3" s="139" t="s">
        <v>460</v>
      </c>
    </row>
    <row r="4" spans="1:42" s="147" customFormat="1" ht="7.5" customHeight="1">
      <c r="A4" s="198"/>
      <c r="B4" s="196"/>
      <c r="AF4" s="198"/>
    </row>
    <row r="5" spans="1:42" s="198" customFormat="1" ht="16.350000000000001" customHeight="1">
      <c r="A5" s="319" t="s">
        <v>259</v>
      </c>
      <c r="B5" s="319"/>
      <c r="C5" s="319"/>
      <c r="D5" s="319"/>
      <c r="E5" s="319"/>
      <c r="F5" s="319"/>
      <c r="G5" s="319"/>
      <c r="H5" s="319"/>
      <c r="I5" s="319"/>
      <c r="J5" s="319"/>
      <c r="K5" s="319"/>
      <c r="L5" s="319"/>
      <c r="M5" s="319"/>
      <c r="N5" s="319"/>
      <c r="O5" s="319"/>
      <c r="P5" s="319"/>
      <c r="Q5" s="319"/>
      <c r="R5" s="319"/>
      <c r="S5" s="319"/>
      <c r="T5" s="319"/>
      <c r="U5" s="319"/>
      <c r="V5" s="319" t="s">
        <v>259</v>
      </c>
      <c r="W5" s="319"/>
      <c r="X5" s="319"/>
      <c r="Y5" s="319"/>
      <c r="Z5" s="319"/>
      <c r="AA5" s="319"/>
      <c r="AB5" s="319"/>
      <c r="AC5" s="319"/>
      <c r="AD5" s="319"/>
      <c r="AE5" s="319"/>
      <c r="AF5" s="319"/>
      <c r="AG5" s="186"/>
      <c r="AH5" s="186"/>
      <c r="AI5" s="186"/>
      <c r="AJ5" s="186"/>
      <c r="AK5" s="186"/>
      <c r="AL5" s="186"/>
      <c r="AM5" s="186"/>
      <c r="AN5" s="186"/>
      <c r="AO5" s="186"/>
      <c r="AP5" s="186"/>
    </row>
    <row r="6" spans="1:42" ht="11.1" customHeight="1">
      <c r="A6" s="154">
        <v>16051</v>
      </c>
      <c r="B6" s="232" t="s">
        <v>397</v>
      </c>
      <c r="C6" s="202">
        <v>73311</v>
      </c>
      <c r="D6" s="202">
        <v>72209</v>
      </c>
      <c r="E6" s="202">
        <v>71320</v>
      </c>
      <c r="F6" s="202">
        <v>69446</v>
      </c>
      <c r="G6" s="202">
        <v>66938</v>
      </c>
      <c r="H6" s="202">
        <v>66080</v>
      </c>
      <c r="I6" s="202">
        <v>64404</v>
      </c>
      <c r="J6" s="202">
        <v>65586</v>
      </c>
      <c r="K6" s="202">
        <v>66517</v>
      </c>
      <c r="L6" s="202">
        <v>68587</v>
      </c>
      <c r="M6" s="202">
        <v>68710</v>
      </c>
      <c r="N6" s="202">
        <v>70088</v>
      </c>
      <c r="O6" s="202">
        <v>72510</v>
      </c>
      <c r="P6" s="202">
        <v>73713</v>
      </c>
      <c r="Q6" s="202">
        <v>75446</v>
      </c>
      <c r="R6" s="202">
        <v>76674</v>
      </c>
      <c r="S6" s="202">
        <v>78137</v>
      </c>
      <c r="T6" s="202">
        <v>79929</v>
      </c>
      <c r="U6" s="202">
        <v>82419</v>
      </c>
      <c r="V6" s="202">
        <v>84007</v>
      </c>
      <c r="W6" s="202">
        <v>85272</v>
      </c>
      <c r="X6" s="202">
        <v>86045</v>
      </c>
      <c r="Y6" s="202">
        <v>85170</v>
      </c>
      <c r="Z6" s="202">
        <v>86252</v>
      </c>
      <c r="AA6" s="202">
        <v>86366</v>
      </c>
      <c r="AB6" s="202">
        <v>86076</v>
      </c>
      <c r="AC6" s="202">
        <v>86665</v>
      </c>
      <c r="AD6" s="202">
        <v>87696</v>
      </c>
      <c r="AE6" s="202">
        <v>87807</v>
      </c>
      <c r="AF6" s="158">
        <v>16051</v>
      </c>
    </row>
    <row r="7" spans="1:42" ht="11.1" customHeight="1">
      <c r="A7" s="154">
        <v>16052</v>
      </c>
      <c r="B7" s="232" t="s">
        <v>398</v>
      </c>
      <c r="C7" s="202">
        <v>41741</v>
      </c>
      <c r="D7" s="202">
        <v>40145</v>
      </c>
      <c r="E7" s="202">
        <v>38469</v>
      </c>
      <c r="F7" s="202">
        <v>37064</v>
      </c>
      <c r="G7" s="202">
        <v>35195</v>
      </c>
      <c r="H7" s="202">
        <v>33867</v>
      </c>
      <c r="I7" s="202">
        <v>32272</v>
      </c>
      <c r="J7" s="202">
        <v>32637</v>
      </c>
      <c r="K7" s="202">
        <v>33377</v>
      </c>
      <c r="L7" s="202">
        <v>33610</v>
      </c>
      <c r="M7" s="202">
        <v>32898</v>
      </c>
      <c r="N7" s="202">
        <v>33126</v>
      </c>
      <c r="O7" s="202">
        <v>33472</v>
      </c>
      <c r="P7" s="202">
        <v>34015</v>
      </c>
      <c r="Q7" s="202">
        <v>33830</v>
      </c>
      <c r="R7" s="202">
        <v>33807</v>
      </c>
      <c r="S7" s="202">
        <v>33655</v>
      </c>
      <c r="T7" s="202">
        <v>34030</v>
      </c>
      <c r="U7" s="202">
        <v>34453</v>
      </c>
      <c r="V7" s="202">
        <v>34745</v>
      </c>
      <c r="W7" s="202">
        <v>34636</v>
      </c>
      <c r="X7" s="202">
        <v>34423</v>
      </c>
      <c r="Y7" s="202">
        <v>34011</v>
      </c>
      <c r="Z7" s="202">
        <v>34444</v>
      </c>
      <c r="AA7" s="202">
        <v>34432</v>
      </c>
      <c r="AB7" s="202">
        <v>34294</v>
      </c>
      <c r="AC7" s="202">
        <v>34256</v>
      </c>
      <c r="AD7" s="202">
        <v>34919</v>
      </c>
      <c r="AE7" s="202">
        <v>35184</v>
      </c>
      <c r="AF7" s="158">
        <v>16052</v>
      </c>
    </row>
    <row r="8" spans="1:42" ht="11.1" customHeight="1">
      <c r="A8" s="154">
        <v>16053</v>
      </c>
      <c r="B8" s="232" t="s">
        <v>399</v>
      </c>
      <c r="C8" s="202">
        <v>36441</v>
      </c>
      <c r="D8" s="202">
        <v>36319</v>
      </c>
      <c r="E8" s="202">
        <v>36055</v>
      </c>
      <c r="F8" s="202">
        <v>35407</v>
      </c>
      <c r="G8" s="202">
        <v>33741</v>
      </c>
      <c r="H8" s="202">
        <v>33096</v>
      </c>
      <c r="I8" s="202">
        <v>32072</v>
      </c>
      <c r="J8" s="202">
        <v>33265</v>
      </c>
      <c r="K8" s="202">
        <v>34087</v>
      </c>
      <c r="L8" s="202">
        <v>35194</v>
      </c>
      <c r="M8" s="202">
        <v>35515</v>
      </c>
      <c r="N8" s="202">
        <v>36200</v>
      </c>
      <c r="O8" s="202">
        <v>37089</v>
      </c>
      <c r="P8" s="202">
        <v>37740</v>
      </c>
      <c r="Q8" s="202">
        <v>37979</v>
      </c>
      <c r="R8" s="202">
        <v>38531</v>
      </c>
      <c r="S8" s="202">
        <v>38783</v>
      </c>
      <c r="T8" s="202">
        <v>39774</v>
      </c>
      <c r="U8" s="202">
        <v>40810</v>
      </c>
      <c r="V8" s="202">
        <v>41658</v>
      </c>
      <c r="W8" s="202">
        <v>42334</v>
      </c>
      <c r="X8" s="202">
        <v>42542</v>
      </c>
      <c r="Y8" s="202">
        <v>42012</v>
      </c>
      <c r="Z8" s="202">
        <v>42652</v>
      </c>
      <c r="AA8" s="202">
        <v>42639</v>
      </c>
      <c r="AB8" s="202">
        <v>42617</v>
      </c>
      <c r="AC8" s="202">
        <v>42856</v>
      </c>
      <c r="AD8" s="202">
        <v>43249</v>
      </c>
      <c r="AE8" s="202">
        <v>43363</v>
      </c>
      <c r="AF8" s="158">
        <v>16053</v>
      </c>
    </row>
    <row r="9" spans="1:42" ht="11.1" customHeight="1">
      <c r="A9" s="154">
        <v>16054</v>
      </c>
      <c r="B9" s="232" t="s">
        <v>400</v>
      </c>
      <c r="C9" s="202">
        <v>19025</v>
      </c>
      <c r="D9" s="202">
        <v>18275</v>
      </c>
      <c r="E9" s="202">
        <v>17744</v>
      </c>
      <c r="F9" s="202">
        <v>17037</v>
      </c>
      <c r="G9" s="202">
        <v>15778</v>
      </c>
      <c r="H9" s="202">
        <v>15102</v>
      </c>
      <c r="I9" s="202">
        <v>14367</v>
      </c>
      <c r="J9" s="202">
        <v>14271</v>
      </c>
      <c r="K9" s="202">
        <v>14410</v>
      </c>
      <c r="L9" s="202">
        <v>14412</v>
      </c>
      <c r="M9" s="202">
        <v>13843</v>
      </c>
      <c r="N9" s="202">
        <v>13737</v>
      </c>
      <c r="O9" s="202">
        <v>13931</v>
      </c>
      <c r="P9" s="202">
        <v>13784</v>
      </c>
      <c r="Q9" s="202">
        <v>13503</v>
      </c>
      <c r="R9" s="202">
        <v>13431</v>
      </c>
      <c r="S9" s="202">
        <v>13343</v>
      </c>
      <c r="T9" s="202">
        <v>13171</v>
      </c>
      <c r="U9" s="202">
        <v>13207</v>
      </c>
      <c r="V9" s="202">
        <v>13185</v>
      </c>
      <c r="W9" s="202">
        <v>13896</v>
      </c>
      <c r="X9" s="202">
        <v>13727</v>
      </c>
      <c r="Y9" s="202">
        <v>13522</v>
      </c>
      <c r="Z9" s="202">
        <v>13615</v>
      </c>
      <c r="AA9" s="202">
        <v>13473</v>
      </c>
      <c r="AB9" s="202">
        <v>13396</v>
      </c>
      <c r="AC9" s="202">
        <v>13421</v>
      </c>
      <c r="AD9" s="202">
        <v>13650</v>
      </c>
      <c r="AE9" s="202">
        <v>13591</v>
      </c>
      <c r="AF9" s="158">
        <v>16054</v>
      </c>
    </row>
    <row r="10" spans="1:42" ht="11.1" customHeight="1">
      <c r="A10" s="154">
        <v>16055</v>
      </c>
      <c r="B10" s="232" t="s">
        <v>601</v>
      </c>
      <c r="C10" s="202">
        <v>21364</v>
      </c>
      <c r="D10" s="202">
        <v>20809</v>
      </c>
      <c r="E10" s="202">
        <v>20359</v>
      </c>
      <c r="F10" s="202">
        <v>19867</v>
      </c>
      <c r="G10" s="202">
        <v>18962</v>
      </c>
      <c r="H10" s="202">
        <v>18602</v>
      </c>
      <c r="I10" s="202">
        <v>18124</v>
      </c>
      <c r="J10" s="202">
        <v>18472</v>
      </c>
      <c r="K10" s="202">
        <v>19088</v>
      </c>
      <c r="L10" s="202">
        <v>19739</v>
      </c>
      <c r="M10" s="202">
        <v>19940</v>
      </c>
      <c r="N10" s="202">
        <v>20236</v>
      </c>
      <c r="O10" s="202">
        <v>20700</v>
      </c>
      <c r="P10" s="202">
        <v>21086</v>
      </c>
      <c r="Q10" s="202">
        <v>21319</v>
      </c>
      <c r="R10" s="202">
        <v>21501</v>
      </c>
      <c r="S10" s="202">
        <v>21778</v>
      </c>
      <c r="T10" s="202">
        <v>22547</v>
      </c>
      <c r="U10" s="202">
        <v>22963</v>
      </c>
      <c r="V10" s="202">
        <v>23433</v>
      </c>
      <c r="W10" s="202">
        <v>23825</v>
      </c>
      <c r="X10" s="202">
        <v>23972</v>
      </c>
      <c r="Y10" s="202">
        <v>23776</v>
      </c>
      <c r="Z10" s="202">
        <v>24040</v>
      </c>
      <c r="AA10" s="202">
        <v>23967</v>
      </c>
      <c r="AB10" s="202">
        <v>23948</v>
      </c>
      <c r="AC10" s="202">
        <v>24074</v>
      </c>
      <c r="AD10" s="202">
        <v>24365</v>
      </c>
      <c r="AE10" s="202">
        <v>24451</v>
      </c>
      <c r="AF10" s="158">
        <v>16055</v>
      </c>
    </row>
    <row r="11" spans="1:42" ht="11.1" customHeight="1">
      <c r="A11" s="154">
        <v>16056</v>
      </c>
      <c r="B11" s="232" t="s">
        <v>602</v>
      </c>
      <c r="C11" s="202">
        <v>16198</v>
      </c>
      <c r="D11" s="202">
        <v>16002</v>
      </c>
      <c r="E11" s="202">
        <v>16004</v>
      </c>
      <c r="F11" s="202">
        <v>15884</v>
      </c>
      <c r="G11" s="202">
        <v>15441</v>
      </c>
      <c r="H11" s="202">
        <v>15192</v>
      </c>
      <c r="I11" s="202">
        <v>14718</v>
      </c>
      <c r="J11" s="202">
        <v>14841</v>
      </c>
      <c r="K11" s="202">
        <v>15123</v>
      </c>
      <c r="L11" s="202">
        <v>15338</v>
      </c>
      <c r="M11" s="202">
        <v>14750</v>
      </c>
      <c r="N11" s="202">
        <v>15267</v>
      </c>
      <c r="O11" s="202">
        <v>15636</v>
      </c>
      <c r="P11" s="202">
        <v>15955</v>
      </c>
      <c r="Q11" s="202">
        <v>15866</v>
      </c>
      <c r="R11" s="202">
        <v>16205</v>
      </c>
      <c r="S11" s="202">
        <v>16630</v>
      </c>
      <c r="T11" s="202">
        <v>16733</v>
      </c>
      <c r="U11" s="202">
        <v>16928</v>
      </c>
      <c r="V11" s="202">
        <v>17009</v>
      </c>
      <c r="W11" s="202">
        <v>17002</v>
      </c>
      <c r="X11" s="202">
        <v>16851</v>
      </c>
      <c r="Y11" s="202">
        <v>16592</v>
      </c>
      <c r="Z11" s="202">
        <v>16782</v>
      </c>
      <c r="AA11" s="202">
        <v>16602</v>
      </c>
      <c r="AB11" s="202">
        <v>16477</v>
      </c>
      <c r="AC11" s="202">
        <v>16513</v>
      </c>
      <c r="AD11" s="202" t="s">
        <v>310</v>
      </c>
      <c r="AE11" s="202" t="s">
        <v>310</v>
      </c>
      <c r="AF11" s="158">
        <v>16056</v>
      </c>
    </row>
    <row r="12" spans="1:42" ht="18" customHeight="1">
      <c r="A12" s="154">
        <v>16061</v>
      </c>
      <c r="B12" s="232" t="s">
        <v>403</v>
      </c>
      <c r="C12" s="202">
        <v>43948</v>
      </c>
      <c r="D12" s="202">
        <v>43441</v>
      </c>
      <c r="E12" s="202">
        <v>42395</v>
      </c>
      <c r="F12" s="202">
        <v>42199</v>
      </c>
      <c r="G12" s="202">
        <v>41464</v>
      </c>
      <c r="H12" s="202">
        <v>40892</v>
      </c>
      <c r="I12" s="202">
        <v>40420</v>
      </c>
      <c r="J12" s="202">
        <v>40981</v>
      </c>
      <c r="K12" s="202">
        <v>41714</v>
      </c>
      <c r="L12" s="202">
        <v>42263</v>
      </c>
      <c r="M12" s="202">
        <v>41526</v>
      </c>
      <c r="N12" s="202">
        <v>41928</v>
      </c>
      <c r="O12" s="202">
        <v>42310</v>
      </c>
      <c r="P12" s="202">
        <v>42556</v>
      </c>
      <c r="Q12" s="202">
        <v>42208</v>
      </c>
      <c r="R12" s="202">
        <v>41956</v>
      </c>
      <c r="S12" s="202">
        <v>42038</v>
      </c>
      <c r="T12" s="202">
        <v>42011</v>
      </c>
      <c r="U12" s="202">
        <v>42104</v>
      </c>
      <c r="V12" s="202">
        <v>42185</v>
      </c>
      <c r="W12" s="202">
        <v>42128</v>
      </c>
      <c r="X12" s="202">
        <v>41694</v>
      </c>
      <c r="Y12" s="202">
        <v>41292</v>
      </c>
      <c r="Z12" s="202">
        <v>41712</v>
      </c>
      <c r="AA12" s="202">
        <v>41385</v>
      </c>
      <c r="AB12" s="202">
        <v>41220</v>
      </c>
      <c r="AC12" s="202">
        <v>41266</v>
      </c>
      <c r="AD12" s="202">
        <v>41857</v>
      </c>
      <c r="AE12" s="202">
        <v>41645</v>
      </c>
      <c r="AF12" s="158">
        <v>16061</v>
      </c>
    </row>
    <row r="13" spans="1:42" ht="11.1" customHeight="1">
      <c r="A13" s="154">
        <v>16062</v>
      </c>
      <c r="B13" s="232" t="s">
        <v>404</v>
      </c>
      <c r="C13" s="202">
        <v>35772</v>
      </c>
      <c r="D13" s="202">
        <v>34733</v>
      </c>
      <c r="E13" s="202">
        <v>33404</v>
      </c>
      <c r="F13" s="202">
        <v>33054</v>
      </c>
      <c r="G13" s="202">
        <v>31606</v>
      </c>
      <c r="H13" s="202">
        <v>31126</v>
      </c>
      <c r="I13" s="202">
        <v>30381</v>
      </c>
      <c r="J13" s="202">
        <v>30483</v>
      </c>
      <c r="K13" s="202">
        <v>30995</v>
      </c>
      <c r="L13" s="202">
        <v>31320</v>
      </c>
      <c r="M13" s="202">
        <v>30777</v>
      </c>
      <c r="N13" s="202">
        <v>31211</v>
      </c>
      <c r="O13" s="202">
        <v>31712</v>
      </c>
      <c r="P13" s="202">
        <v>31983</v>
      </c>
      <c r="Q13" s="202">
        <v>31901</v>
      </c>
      <c r="R13" s="202">
        <v>32019</v>
      </c>
      <c r="S13" s="202">
        <v>31979</v>
      </c>
      <c r="T13" s="202">
        <v>32323</v>
      </c>
      <c r="U13" s="202">
        <v>32535</v>
      </c>
      <c r="V13" s="202">
        <v>32535</v>
      </c>
      <c r="W13" s="202">
        <v>32381</v>
      </c>
      <c r="X13" s="202">
        <v>32039</v>
      </c>
      <c r="Y13" s="202">
        <v>31636</v>
      </c>
      <c r="Z13" s="202">
        <v>32012</v>
      </c>
      <c r="AA13" s="202">
        <v>31931</v>
      </c>
      <c r="AB13" s="202">
        <v>31741</v>
      </c>
      <c r="AC13" s="202">
        <v>31867</v>
      </c>
      <c r="AD13" s="202">
        <v>32177</v>
      </c>
      <c r="AE13" s="202">
        <v>31963</v>
      </c>
      <c r="AF13" s="158">
        <v>16062</v>
      </c>
    </row>
    <row r="14" spans="1:42" ht="11.1" customHeight="1">
      <c r="A14" s="154">
        <v>16063</v>
      </c>
      <c r="B14" s="232" t="s">
        <v>454</v>
      </c>
      <c r="C14" s="202">
        <v>57062</v>
      </c>
      <c r="D14" s="202">
        <v>56264</v>
      </c>
      <c r="E14" s="202">
        <v>56281</v>
      </c>
      <c r="F14" s="202">
        <v>55606</v>
      </c>
      <c r="G14" s="202">
        <v>54408</v>
      </c>
      <c r="H14" s="202">
        <v>53426</v>
      </c>
      <c r="I14" s="202">
        <v>52368</v>
      </c>
      <c r="J14" s="202">
        <v>52871</v>
      </c>
      <c r="K14" s="202">
        <v>53637</v>
      </c>
      <c r="L14" s="202">
        <v>54666</v>
      </c>
      <c r="M14" s="202">
        <v>52823</v>
      </c>
      <c r="N14" s="202">
        <v>53490</v>
      </c>
      <c r="O14" s="202">
        <v>54422</v>
      </c>
      <c r="P14" s="202">
        <v>54696</v>
      </c>
      <c r="Q14" s="202">
        <v>53817</v>
      </c>
      <c r="R14" s="202">
        <v>53702</v>
      </c>
      <c r="S14" s="202">
        <v>53608</v>
      </c>
      <c r="T14" s="202">
        <v>53589</v>
      </c>
      <c r="U14" s="202">
        <v>53519</v>
      </c>
      <c r="V14" s="202">
        <v>53314</v>
      </c>
      <c r="W14" s="202">
        <v>48738</v>
      </c>
      <c r="X14" s="202">
        <v>49731</v>
      </c>
      <c r="Y14" s="202">
        <v>50226</v>
      </c>
      <c r="Z14" s="202">
        <v>50680</v>
      </c>
      <c r="AA14" s="202">
        <v>50349</v>
      </c>
      <c r="AB14" s="202">
        <v>49900</v>
      </c>
      <c r="AC14" s="202">
        <v>49879</v>
      </c>
      <c r="AD14" s="202">
        <v>67416</v>
      </c>
      <c r="AE14" s="202">
        <v>67085</v>
      </c>
      <c r="AF14" s="158">
        <v>16063</v>
      </c>
    </row>
    <row r="15" spans="1:42" ht="11.1" customHeight="1">
      <c r="A15" s="154">
        <v>16064</v>
      </c>
      <c r="B15" s="232" t="s">
        <v>396</v>
      </c>
      <c r="C15" s="202">
        <v>44346</v>
      </c>
      <c r="D15" s="202">
        <v>42920</v>
      </c>
      <c r="E15" s="202">
        <v>41908</v>
      </c>
      <c r="F15" s="202">
        <v>40893</v>
      </c>
      <c r="G15" s="202">
        <v>39456</v>
      </c>
      <c r="H15" s="202">
        <v>38622</v>
      </c>
      <c r="I15" s="202">
        <v>37698</v>
      </c>
      <c r="J15" s="202">
        <v>38129</v>
      </c>
      <c r="K15" s="202">
        <v>38881</v>
      </c>
      <c r="L15" s="202">
        <v>39959</v>
      </c>
      <c r="M15" s="202">
        <v>39273</v>
      </c>
      <c r="N15" s="202">
        <v>39756</v>
      </c>
      <c r="O15" s="202">
        <v>40261</v>
      </c>
      <c r="P15" s="202">
        <v>40564</v>
      </c>
      <c r="Q15" s="202">
        <v>40334</v>
      </c>
      <c r="R15" s="202">
        <v>40610</v>
      </c>
      <c r="S15" s="202">
        <v>40825</v>
      </c>
      <c r="T15" s="202">
        <v>41230</v>
      </c>
      <c r="U15" s="202">
        <v>41524</v>
      </c>
      <c r="V15" s="202">
        <v>41685</v>
      </c>
      <c r="W15" s="202">
        <v>41350</v>
      </c>
      <c r="X15" s="202">
        <v>40926</v>
      </c>
      <c r="Y15" s="202">
        <v>40450</v>
      </c>
      <c r="Z15" s="202">
        <v>41145</v>
      </c>
      <c r="AA15" s="202">
        <v>40796</v>
      </c>
      <c r="AB15" s="202">
        <v>40363</v>
      </c>
      <c r="AC15" s="202">
        <v>40591</v>
      </c>
      <c r="AD15" s="202">
        <v>41272</v>
      </c>
      <c r="AE15" s="202">
        <v>40829</v>
      </c>
      <c r="AF15" s="158">
        <v>16064</v>
      </c>
    </row>
    <row r="16" spans="1:42" ht="11.1" customHeight="1">
      <c r="A16" s="154">
        <v>16065</v>
      </c>
      <c r="B16" s="232" t="s">
        <v>406</v>
      </c>
      <c r="C16" s="202">
        <v>33513</v>
      </c>
      <c r="D16" s="202">
        <v>31356</v>
      </c>
      <c r="E16" s="202">
        <v>30278</v>
      </c>
      <c r="F16" s="202">
        <v>29696</v>
      </c>
      <c r="G16" s="202">
        <v>28611</v>
      </c>
      <c r="H16" s="202">
        <v>28056</v>
      </c>
      <c r="I16" s="202">
        <v>26912</v>
      </c>
      <c r="J16" s="202">
        <v>27216</v>
      </c>
      <c r="K16" s="202">
        <v>28017</v>
      </c>
      <c r="L16" s="202">
        <v>28324</v>
      </c>
      <c r="M16" s="202">
        <v>27659</v>
      </c>
      <c r="N16" s="202">
        <v>28130</v>
      </c>
      <c r="O16" s="202">
        <v>28473</v>
      </c>
      <c r="P16" s="202">
        <v>28730</v>
      </c>
      <c r="Q16" s="202">
        <v>28617</v>
      </c>
      <c r="R16" s="202">
        <v>28712</v>
      </c>
      <c r="S16" s="202">
        <v>28566</v>
      </c>
      <c r="T16" s="202">
        <v>28739</v>
      </c>
      <c r="U16" s="202">
        <v>28654</v>
      </c>
      <c r="V16" s="202">
        <v>28508</v>
      </c>
      <c r="W16" s="202">
        <v>28285</v>
      </c>
      <c r="X16" s="202">
        <v>27780</v>
      </c>
      <c r="Y16" s="202">
        <v>27612</v>
      </c>
      <c r="Z16" s="202">
        <v>27979</v>
      </c>
      <c r="AA16" s="202">
        <v>27614</v>
      </c>
      <c r="AB16" s="202">
        <v>27458</v>
      </c>
      <c r="AC16" s="202">
        <v>27640</v>
      </c>
      <c r="AD16" s="202">
        <v>28085</v>
      </c>
      <c r="AE16" s="202">
        <v>27731</v>
      </c>
      <c r="AF16" s="158">
        <v>16065</v>
      </c>
    </row>
    <row r="17" spans="1:42" ht="11.1" customHeight="1">
      <c r="A17" s="154">
        <v>16066</v>
      </c>
      <c r="B17" s="232" t="s">
        <v>407</v>
      </c>
      <c r="C17" s="202">
        <v>55366</v>
      </c>
      <c r="D17" s="202">
        <v>54388</v>
      </c>
      <c r="E17" s="202">
        <v>54147</v>
      </c>
      <c r="F17" s="202">
        <v>53264</v>
      </c>
      <c r="G17" s="202">
        <v>51230</v>
      </c>
      <c r="H17" s="202">
        <v>50403</v>
      </c>
      <c r="I17" s="202">
        <v>49657</v>
      </c>
      <c r="J17" s="202">
        <v>49854</v>
      </c>
      <c r="K17" s="202">
        <v>50976</v>
      </c>
      <c r="L17" s="202">
        <v>51543</v>
      </c>
      <c r="M17" s="202">
        <v>49805</v>
      </c>
      <c r="N17" s="202">
        <v>49777</v>
      </c>
      <c r="O17" s="202">
        <v>51233</v>
      </c>
      <c r="P17" s="202">
        <v>51252</v>
      </c>
      <c r="Q17" s="202">
        <v>50843</v>
      </c>
      <c r="R17" s="202">
        <v>51079</v>
      </c>
      <c r="S17" s="202">
        <v>51207</v>
      </c>
      <c r="T17" s="202">
        <v>50946</v>
      </c>
      <c r="U17" s="202">
        <v>51070</v>
      </c>
      <c r="V17" s="202">
        <v>51022</v>
      </c>
      <c r="W17" s="202">
        <v>52252</v>
      </c>
      <c r="X17" s="202">
        <v>51746</v>
      </c>
      <c r="Y17" s="202">
        <v>51248</v>
      </c>
      <c r="Z17" s="202">
        <v>51627</v>
      </c>
      <c r="AA17" s="202">
        <v>51270</v>
      </c>
      <c r="AB17" s="202">
        <v>50875</v>
      </c>
      <c r="AC17" s="202">
        <v>50912</v>
      </c>
      <c r="AD17" s="202">
        <v>51496</v>
      </c>
      <c r="AE17" s="202">
        <v>51055</v>
      </c>
      <c r="AF17" s="158">
        <v>16066</v>
      </c>
    </row>
    <row r="18" spans="1:42" ht="18" customHeight="1">
      <c r="A18" s="154">
        <v>16067</v>
      </c>
      <c r="B18" s="232" t="s">
        <v>455</v>
      </c>
      <c r="C18" s="202">
        <v>57004</v>
      </c>
      <c r="D18" s="202">
        <v>55836</v>
      </c>
      <c r="E18" s="202">
        <v>54907</v>
      </c>
      <c r="F18" s="202">
        <v>54132</v>
      </c>
      <c r="G18" s="202">
        <v>52363</v>
      </c>
      <c r="H18" s="202">
        <v>51691</v>
      </c>
      <c r="I18" s="202">
        <v>50396</v>
      </c>
      <c r="J18" s="202">
        <v>50815</v>
      </c>
      <c r="K18" s="202">
        <v>51883</v>
      </c>
      <c r="L18" s="202">
        <v>53493</v>
      </c>
      <c r="M18" s="202">
        <v>51744</v>
      </c>
      <c r="N18" s="202">
        <v>52645</v>
      </c>
      <c r="O18" s="202">
        <v>53779</v>
      </c>
      <c r="P18" s="202">
        <v>54217</v>
      </c>
      <c r="Q18" s="202">
        <v>54099</v>
      </c>
      <c r="R18" s="202">
        <v>54639</v>
      </c>
      <c r="S18" s="202">
        <v>55169</v>
      </c>
      <c r="T18" s="202">
        <v>55466</v>
      </c>
      <c r="U18" s="202">
        <v>55956</v>
      </c>
      <c r="V18" s="202">
        <v>56686</v>
      </c>
      <c r="W18" s="202">
        <v>56688</v>
      </c>
      <c r="X18" s="202">
        <v>56529</v>
      </c>
      <c r="Y18" s="202">
        <v>55848</v>
      </c>
      <c r="Z18" s="202">
        <v>56662</v>
      </c>
      <c r="AA18" s="202">
        <v>56478</v>
      </c>
      <c r="AB18" s="202">
        <v>56278</v>
      </c>
      <c r="AC18" s="202">
        <v>56349</v>
      </c>
      <c r="AD18" s="202">
        <v>57356</v>
      </c>
      <c r="AE18" s="202">
        <v>57135</v>
      </c>
      <c r="AF18" s="158">
        <v>16067</v>
      </c>
    </row>
    <row r="19" spans="1:42" ht="11.1" customHeight="1">
      <c r="A19" s="154">
        <v>16068</v>
      </c>
      <c r="B19" s="232" t="s">
        <v>409</v>
      </c>
      <c r="C19" s="202">
        <v>30720</v>
      </c>
      <c r="D19" s="202">
        <v>30551</v>
      </c>
      <c r="E19" s="202">
        <v>29599</v>
      </c>
      <c r="F19" s="202">
        <v>28900</v>
      </c>
      <c r="G19" s="202">
        <v>27833</v>
      </c>
      <c r="H19" s="202">
        <v>27758</v>
      </c>
      <c r="I19" s="202">
        <v>26927</v>
      </c>
      <c r="J19" s="202">
        <v>27320</v>
      </c>
      <c r="K19" s="202">
        <v>27697</v>
      </c>
      <c r="L19" s="202">
        <v>28415</v>
      </c>
      <c r="M19" s="202">
        <v>27969</v>
      </c>
      <c r="N19" s="202">
        <v>28263</v>
      </c>
      <c r="O19" s="202">
        <v>28661</v>
      </c>
      <c r="P19" s="202">
        <v>28881</v>
      </c>
      <c r="Q19" s="202">
        <v>28951</v>
      </c>
      <c r="R19" s="202">
        <v>28949</v>
      </c>
      <c r="S19" s="202">
        <v>28835</v>
      </c>
      <c r="T19" s="202">
        <v>28703</v>
      </c>
      <c r="U19" s="202">
        <v>28436</v>
      </c>
      <c r="V19" s="202">
        <v>28197</v>
      </c>
      <c r="W19" s="202">
        <v>27230</v>
      </c>
      <c r="X19" s="202">
        <v>26763</v>
      </c>
      <c r="Y19" s="202">
        <v>26489</v>
      </c>
      <c r="Z19" s="202">
        <v>26731</v>
      </c>
      <c r="AA19" s="202">
        <v>26478</v>
      </c>
      <c r="AB19" s="202">
        <v>26332</v>
      </c>
      <c r="AC19" s="202">
        <v>26438</v>
      </c>
      <c r="AD19" s="202">
        <v>26834</v>
      </c>
      <c r="AE19" s="202">
        <v>26572</v>
      </c>
      <c r="AF19" s="158">
        <v>16068</v>
      </c>
    </row>
    <row r="20" spans="1:42" ht="11.1" customHeight="1">
      <c r="A20" s="154">
        <v>16069</v>
      </c>
      <c r="B20" s="232" t="s">
        <v>410</v>
      </c>
      <c r="C20" s="202">
        <v>30201</v>
      </c>
      <c r="D20" s="202">
        <v>29587</v>
      </c>
      <c r="E20" s="202">
        <v>29700</v>
      </c>
      <c r="F20" s="202">
        <v>29383</v>
      </c>
      <c r="G20" s="202">
        <v>28380</v>
      </c>
      <c r="H20" s="202">
        <v>27849</v>
      </c>
      <c r="I20" s="202">
        <v>27424</v>
      </c>
      <c r="J20" s="202">
        <v>27712</v>
      </c>
      <c r="K20" s="202">
        <v>28485</v>
      </c>
      <c r="L20" s="202">
        <v>29071</v>
      </c>
      <c r="M20" s="202">
        <v>28265</v>
      </c>
      <c r="N20" s="202">
        <v>28527</v>
      </c>
      <c r="O20" s="202">
        <v>28870</v>
      </c>
      <c r="P20" s="202">
        <v>28914</v>
      </c>
      <c r="Q20" s="202">
        <v>28593</v>
      </c>
      <c r="R20" s="202">
        <v>28686</v>
      </c>
      <c r="S20" s="202">
        <v>28495</v>
      </c>
      <c r="T20" s="202">
        <v>28405</v>
      </c>
      <c r="U20" s="202">
        <v>28305</v>
      </c>
      <c r="V20" s="202">
        <v>28174</v>
      </c>
      <c r="W20" s="202">
        <v>28012</v>
      </c>
      <c r="X20" s="202">
        <v>27645</v>
      </c>
      <c r="Y20" s="202">
        <v>27414</v>
      </c>
      <c r="Z20" s="202">
        <v>27625</v>
      </c>
      <c r="AA20" s="202">
        <v>27405</v>
      </c>
      <c r="AB20" s="202">
        <v>27189</v>
      </c>
      <c r="AC20" s="202">
        <v>27173</v>
      </c>
      <c r="AD20" s="202">
        <v>27389</v>
      </c>
      <c r="AE20" s="202">
        <v>27097</v>
      </c>
      <c r="AF20" s="158">
        <v>16069</v>
      </c>
    </row>
    <row r="21" spans="1:42" ht="11.1" customHeight="1">
      <c r="A21" s="154">
        <v>16070</v>
      </c>
      <c r="B21" s="232" t="s">
        <v>411</v>
      </c>
      <c r="C21" s="202">
        <v>43200</v>
      </c>
      <c r="D21" s="202">
        <v>42531</v>
      </c>
      <c r="E21" s="202">
        <v>41750</v>
      </c>
      <c r="F21" s="202">
        <v>40870</v>
      </c>
      <c r="G21" s="202">
        <v>38772</v>
      </c>
      <c r="H21" s="202">
        <v>38439</v>
      </c>
      <c r="I21" s="202">
        <v>37500</v>
      </c>
      <c r="J21" s="202">
        <v>38439</v>
      </c>
      <c r="K21" s="202">
        <v>39323</v>
      </c>
      <c r="L21" s="202">
        <v>40355</v>
      </c>
      <c r="M21" s="202">
        <v>39877</v>
      </c>
      <c r="N21" s="202">
        <v>40548</v>
      </c>
      <c r="O21" s="202">
        <v>41404</v>
      </c>
      <c r="P21" s="202">
        <v>41737</v>
      </c>
      <c r="Q21" s="202">
        <v>41552</v>
      </c>
      <c r="R21" s="202">
        <v>41712</v>
      </c>
      <c r="S21" s="202">
        <v>41821</v>
      </c>
      <c r="T21" s="202">
        <v>42366</v>
      </c>
      <c r="U21" s="202">
        <v>42886</v>
      </c>
      <c r="V21" s="202">
        <v>43275</v>
      </c>
      <c r="W21" s="202">
        <v>42638</v>
      </c>
      <c r="X21" s="202">
        <v>42242</v>
      </c>
      <c r="Y21" s="202">
        <v>41865</v>
      </c>
      <c r="Z21" s="202">
        <v>42284</v>
      </c>
      <c r="AA21" s="202">
        <v>42266</v>
      </c>
      <c r="AB21" s="202">
        <v>42058</v>
      </c>
      <c r="AC21" s="202">
        <v>42206</v>
      </c>
      <c r="AD21" s="202">
        <v>42774</v>
      </c>
      <c r="AE21" s="202">
        <v>42725</v>
      </c>
      <c r="AF21" s="158">
        <v>16070</v>
      </c>
    </row>
    <row r="22" spans="1:42" ht="11.1" customHeight="1">
      <c r="A22" s="154">
        <v>16071</v>
      </c>
      <c r="B22" s="232" t="s">
        <v>456</v>
      </c>
      <c r="C22" s="202">
        <v>35122</v>
      </c>
      <c r="D22" s="202">
        <v>34234</v>
      </c>
      <c r="E22" s="202">
        <v>33740</v>
      </c>
      <c r="F22" s="202">
        <v>32986</v>
      </c>
      <c r="G22" s="202">
        <v>31681</v>
      </c>
      <c r="H22" s="202">
        <v>31430</v>
      </c>
      <c r="I22" s="202">
        <v>30470</v>
      </c>
      <c r="J22" s="202">
        <v>31220</v>
      </c>
      <c r="K22" s="202">
        <v>31977</v>
      </c>
      <c r="L22" s="202">
        <v>32643</v>
      </c>
      <c r="M22" s="202">
        <v>32671</v>
      </c>
      <c r="N22" s="202">
        <v>32945</v>
      </c>
      <c r="O22" s="202">
        <v>33292</v>
      </c>
      <c r="P22" s="202">
        <v>33450</v>
      </c>
      <c r="Q22" s="202">
        <v>33538</v>
      </c>
      <c r="R22" s="202">
        <v>33485</v>
      </c>
      <c r="S22" s="202">
        <v>33681</v>
      </c>
      <c r="T22" s="202">
        <v>33907</v>
      </c>
      <c r="U22" s="202">
        <v>34215</v>
      </c>
      <c r="V22" s="202">
        <v>34324</v>
      </c>
      <c r="W22" s="202">
        <v>34249</v>
      </c>
      <c r="X22" s="202">
        <v>34439</v>
      </c>
      <c r="Y22" s="202">
        <v>34173</v>
      </c>
      <c r="Z22" s="202">
        <v>34573</v>
      </c>
      <c r="AA22" s="202">
        <v>34481</v>
      </c>
      <c r="AB22" s="202">
        <v>34245</v>
      </c>
      <c r="AC22" s="202">
        <v>34217</v>
      </c>
      <c r="AD22" s="202">
        <v>34701</v>
      </c>
      <c r="AE22" s="202">
        <v>34544</v>
      </c>
      <c r="AF22" s="158">
        <v>16071</v>
      </c>
    </row>
    <row r="23" spans="1:42" ht="11.1" customHeight="1">
      <c r="A23" s="154">
        <v>16072</v>
      </c>
      <c r="B23" s="232" t="s">
        <v>413</v>
      </c>
      <c r="C23" s="202">
        <v>27735</v>
      </c>
      <c r="D23" s="202">
        <v>27425</v>
      </c>
      <c r="E23" s="202">
        <v>26959</v>
      </c>
      <c r="F23" s="202">
        <v>26498</v>
      </c>
      <c r="G23" s="202">
        <v>25583</v>
      </c>
      <c r="H23" s="202">
        <v>24956</v>
      </c>
      <c r="I23" s="202">
        <v>23990</v>
      </c>
      <c r="J23" s="202">
        <v>23934</v>
      </c>
      <c r="K23" s="202">
        <v>24419</v>
      </c>
      <c r="L23" s="202">
        <v>24609</v>
      </c>
      <c r="M23" s="202">
        <v>23722</v>
      </c>
      <c r="N23" s="202">
        <v>24054</v>
      </c>
      <c r="O23" s="202">
        <v>24365</v>
      </c>
      <c r="P23" s="202">
        <v>24375</v>
      </c>
      <c r="Q23" s="202">
        <v>23891</v>
      </c>
      <c r="R23" s="202">
        <v>23781</v>
      </c>
      <c r="S23" s="202">
        <v>23505</v>
      </c>
      <c r="T23" s="202">
        <v>23378</v>
      </c>
      <c r="U23" s="202">
        <v>23353</v>
      </c>
      <c r="V23" s="202">
        <v>23447</v>
      </c>
      <c r="W23" s="202">
        <v>24170</v>
      </c>
      <c r="X23" s="202">
        <v>23747</v>
      </c>
      <c r="Y23" s="202">
        <v>23372</v>
      </c>
      <c r="Z23" s="202">
        <v>23523</v>
      </c>
      <c r="AA23" s="202">
        <v>23303</v>
      </c>
      <c r="AB23" s="202">
        <v>23141</v>
      </c>
      <c r="AC23" s="202">
        <v>23221</v>
      </c>
      <c r="AD23" s="202">
        <v>23463</v>
      </c>
      <c r="AE23" s="202">
        <v>23314</v>
      </c>
      <c r="AF23" s="158">
        <v>16072</v>
      </c>
    </row>
    <row r="24" spans="1:42" ht="18" customHeight="1">
      <c r="A24" s="154">
        <v>16073</v>
      </c>
      <c r="B24" s="232" t="s">
        <v>414</v>
      </c>
      <c r="C24" s="202">
        <v>48975</v>
      </c>
      <c r="D24" s="202">
        <v>47182</v>
      </c>
      <c r="E24" s="202">
        <v>45914</v>
      </c>
      <c r="F24" s="202">
        <v>45431</v>
      </c>
      <c r="G24" s="202">
        <v>43217</v>
      </c>
      <c r="H24" s="202">
        <v>42700</v>
      </c>
      <c r="I24" s="202">
        <v>40926</v>
      </c>
      <c r="J24" s="202">
        <v>41874</v>
      </c>
      <c r="K24" s="202">
        <v>42603</v>
      </c>
      <c r="L24" s="202">
        <v>43142</v>
      </c>
      <c r="M24" s="202">
        <v>42777</v>
      </c>
      <c r="N24" s="202">
        <v>43307</v>
      </c>
      <c r="O24" s="202">
        <v>43950</v>
      </c>
      <c r="P24" s="202">
        <v>43982</v>
      </c>
      <c r="Q24" s="202">
        <v>43428</v>
      </c>
      <c r="R24" s="202">
        <v>43311</v>
      </c>
      <c r="S24" s="202">
        <v>43156</v>
      </c>
      <c r="T24" s="202">
        <v>43086</v>
      </c>
      <c r="U24" s="202">
        <v>43178</v>
      </c>
      <c r="V24" s="202">
        <v>43072</v>
      </c>
      <c r="W24" s="202">
        <v>40789</v>
      </c>
      <c r="X24" s="202">
        <v>41683</v>
      </c>
      <c r="Y24" s="202">
        <v>41238</v>
      </c>
      <c r="Z24" s="202">
        <v>41656</v>
      </c>
      <c r="AA24" s="202">
        <v>41274</v>
      </c>
      <c r="AB24" s="202">
        <v>40921</v>
      </c>
      <c r="AC24" s="202">
        <v>40922</v>
      </c>
      <c r="AD24" s="202">
        <v>41392</v>
      </c>
      <c r="AE24" s="202">
        <v>41123</v>
      </c>
      <c r="AF24" s="158">
        <v>16073</v>
      </c>
    </row>
    <row r="25" spans="1:42" ht="11.1" customHeight="1">
      <c r="A25" s="154">
        <v>16074</v>
      </c>
      <c r="B25" s="232" t="s">
        <v>415</v>
      </c>
      <c r="C25" s="202">
        <v>35804</v>
      </c>
      <c r="D25" s="202">
        <v>36155</v>
      </c>
      <c r="E25" s="202">
        <v>35646</v>
      </c>
      <c r="F25" s="202">
        <v>35279</v>
      </c>
      <c r="G25" s="202">
        <v>33832</v>
      </c>
      <c r="H25" s="202">
        <v>33597</v>
      </c>
      <c r="I25" s="202">
        <v>32317</v>
      </c>
      <c r="J25" s="202">
        <v>32916</v>
      </c>
      <c r="K25" s="202">
        <v>33459</v>
      </c>
      <c r="L25" s="202">
        <v>33936</v>
      </c>
      <c r="M25" s="202">
        <v>33398</v>
      </c>
      <c r="N25" s="202">
        <v>33979</v>
      </c>
      <c r="O25" s="202">
        <v>34229</v>
      </c>
      <c r="P25" s="202">
        <v>34503</v>
      </c>
      <c r="Q25" s="202">
        <v>34093</v>
      </c>
      <c r="R25" s="202">
        <v>34196</v>
      </c>
      <c r="S25" s="202">
        <v>34062</v>
      </c>
      <c r="T25" s="202">
        <v>33985</v>
      </c>
      <c r="U25" s="202">
        <v>34184</v>
      </c>
      <c r="V25" s="202">
        <v>34197</v>
      </c>
      <c r="W25" s="202">
        <v>34267</v>
      </c>
      <c r="X25" s="202">
        <v>33953</v>
      </c>
      <c r="Y25" s="202">
        <v>33807</v>
      </c>
      <c r="Z25" s="202">
        <v>34144</v>
      </c>
      <c r="AA25" s="202">
        <v>33810</v>
      </c>
      <c r="AB25" s="202">
        <v>33649</v>
      </c>
      <c r="AC25" s="202">
        <v>33754</v>
      </c>
      <c r="AD25" s="202">
        <v>34224</v>
      </c>
      <c r="AE25" s="202">
        <v>34060</v>
      </c>
      <c r="AF25" s="158">
        <v>16074</v>
      </c>
    </row>
    <row r="26" spans="1:42" ht="11.1" customHeight="1">
      <c r="A26" s="154">
        <v>16075</v>
      </c>
      <c r="B26" s="232" t="s">
        <v>416</v>
      </c>
      <c r="C26" s="202">
        <v>38559</v>
      </c>
      <c r="D26" s="202">
        <v>37584</v>
      </c>
      <c r="E26" s="202">
        <v>36171</v>
      </c>
      <c r="F26" s="202">
        <v>35957</v>
      </c>
      <c r="G26" s="202">
        <v>34684</v>
      </c>
      <c r="H26" s="202">
        <v>34512</v>
      </c>
      <c r="I26" s="202">
        <v>33266</v>
      </c>
      <c r="J26" s="202">
        <v>33755</v>
      </c>
      <c r="K26" s="202">
        <v>34287</v>
      </c>
      <c r="L26" s="202">
        <v>34821</v>
      </c>
      <c r="M26" s="202">
        <v>33899</v>
      </c>
      <c r="N26" s="202">
        <v>34377</v>
      </c>
      <c r="O26" s="202">
        <v>34702</v>
      </c>
      <c r="P26" s="202">
        <v>34795</v>
      </c>
      <c r="Q26" s="202">
        <v>34406</v>
      </c>
      <c r="R26" s="202">
        <v>34416</v>
      </c>
      <c r="S26" s="202">
        <v>34287</v>
      </c>
      <c r="T26" s="202">
        <v>34225</v>
      </c>
      <c r="U26" s="202">
        <v>34080</v>
      </c>
      <c r="V26" s="202">
        <v>33956</v>
      </c>
      <c r="W26" s="202">
        <v>33979</v>
      </c>
      <c r="X26" s="202">
        <v>33683</v>
      </c>
      <c r="Y26" s="202">
        <v>33450</v>
      </c>
      <c r="Z26" s="202">
        <v>33795</v>
      </c>
      <c r="AA26" s="202">
        <v>33498</v>
      </c>
      <c r="AB26" s="202">
        <v>33171</v>
      </c>
      <c r="AC26" s="202">
        <v>33248</v>
      </c>
      <c r="AD26" s="202">
        <v>33652</v>
      </c>
      <c r="AE26" s="202">
        <v>33337</v>
      </c>
      <c r="AF26" s="158">
        <v>16075</v>
      </c>
    </row>
    <row r="27" spans="1:42" ht="11.1" customHeight="1">
      <c r="A27" s="154">
        <v>16076</v>
      </c>
      <c r="B27" s="232" t="s">
        <v>417</v>
      </c>
      <c r="C27" s="202">
        <v>45644</v>
      </c>
      <c r="D27" s="202">
        <v>43545</v>
      </c>
      <c r="E27" s="202">
        <v>42571</v>
      </c>
      <c r="F27" s="202">
        <v>42091</v>
      </c>
      <c r="G27" s="202">
        <v>40486</v>
      </c>
      <c r="H27" s="202">
        <v>39540</v>
      </c>
      <c r="I27" s="202">
        <v>37766</v>
      </c>
      <c r="J27" s="202">
        <v>38009</v>
      </c>
      <c r="K27" s="202">
        <v>38998</v>
      </c>
      <c r="L27" s="202">
        <v>39452</v>
      </c>
      <c r="M27" s="202">
        <v>38502</v>
      </c>
      <c r="N27" s="202">
        <v>38745</v>
      </c>
      <c r="O27" s="202">
        <v>38894</v>
      </c>
      <c r="P27" s="202">
        <v>38834</v>
      </c>
      <c r="Q27" s="202">
        <v>38277</v>
      </c>
      <c r="R27" s="202">
        <v>38352</v>
      </c>
      <c r="S27" s="202">
        <v>38209</v>
      </c>
      <c r="T27" s="202">
        <v>38149</v>
      </c>
      <c r="U27" s="202">
        <v>38166</v>
      </c>
      <c r="V27" s="202">
        <v>38334</v>
      </c>
      <c r="W27" s="202">
        <v>38028</v>
      </c>
      <c r="X27" s="202">
        <v>37454</v>
      </c>
      <c r="Y27" s="202">
        <v>37131</v>
      </c>
      <c r="Z27" s="202">
        <v>37482</v>
      </c>
      <c r="AA27" s="202">
        <v>37194</v>
      </c>
      <c r="AB27" s="202">
        <v>36930</v>
      </c>
      <c r="AC27" s="202">
        <v>37011</v>
      </c>
      <c r="AD27" s="202">
        <v>37451</v>
      </c>
      <c r="AE27" s="202">
        <v>37150</v>
      </c>
      <c r="AF27" s="158">
        <v>16076</v>
      </c>
    </row>
    <row r="28" spans="1:42" ht="11.1" customHeight="1">
      <c r="A28" s="154">
        <v>16077</v>
      </c>
      <c r="B28" s="232" t="s">
        <v>457</v>
      </c>
      <c r="C28" s="202">
        <v>40621</v>
      </c>
      <c r="D28" s="202">
        <v>38997</v>
      </c>
      <c r="E28" s="202">
        <v>37539</v>
      </c>
      <c r="F28" s="202">
        <v>36179</v>
      </c>
      <c r="G28" s="202">
        <v>34975</v>
      </c>
      <c r="H28" s="202">
        <v>34018</v>
      </c>
      <c r="I28" s="202">
        <v>32904</v>
      </c>
      <c r="J28" s="202">
        <v>33510</v>
      </c>
      <c r="K28" s="202">
        <v>33890</v>
      </c>
      <c r="L28" s="202">
        <v>34528</v>
      </c>
      <c r="M28" s="202">
        <v>33726</v>
      </c>
      <c r="N28" s="202">
        <v>33977</v>
      </c>
      <c r="O28" s="202">
        <v>34217</v>
      </c>
      <c r="P28" s="202">
        <v>34500</v>
      </c>
      <c r="Q28" s="202">
        <v>34137</v>
      </c>
      <c r="R28" s="202">
        <v>34050</v>
      </c>
      <c r="S28" s="202">
        <v>33663</v>
      </c>
      <c r="T28" s="202">
        <v>33813</v>
      </c>
      <c r="U28" s="202">
        <v>33891</v>
      </c>
      <c r="V28" s="202">
        <v>34041</v>
      </c>
      <c r="W28" s="202">
        <v>33883</v>
      </c>
      <c r="X28" s="202">
        <v>33595</v>
      </c>
      <c r="Y28" s="202">
        <v>33218</v>
      </c>
      <c r="Z28" s="202">
        <v>33583</v>
      </c>
      <c r="AA28" s="202">
        <v>33371</v>
      </c>
      <c r="AB28" s="202">
        <v>33215</v>
      </c>
      <c r="AC28" s="202">
        <v>33325</v>
      </c>
      <c r="AD28" s="202">
        <v>33822</v>
      </c>
      <c r="AE28" s="202">
        <v>33646</v>
      </c>
      <c r="AF28" s="158">
        <v>16077</v>
      </c>
    </row>
    <row r="29" spans="1:42" s="169" customFormat="1" ht="18" customHeight="1">
      <c r="A29" s="149">
        <v>16</v>
      </c>
      <c r="B29" s="233" t="s">
        <v>458</v>
      </c>
      <c r="C29" s="203">
        <v>911672</v>
      </c>
      <c r="D29" s="203">
        <v>890488</v>
      </c>
      <c r="E29" s="203">
        <v>872860</v>
      </c>
      <c r="F29" s="203">
        <v>857123</v>
      </c>
      <c r="G29" s="203">
        <v>824636</v>
      </c>
      <c r="H29" s="203">
        <v>810954</v>
      </c>
      <c r="I29" s="203">
        <v>787279</v>
      </c>
      <c r="J29" s="203">
        <v>798110</v>
      </c>
      <c r="K29" s="203">
        <v>813843</v>
      </c>
      <c r="L29" s="203">
        <v>829420</v>
      </c>
      <c r="M29" s="203">
        <v>814069</v>
      </c>
      <c r="N29" s="203">
        <v>824313</v>
      </c>
      <c r="O29" s="203">
        <v>838112</v>
      </c>
      <c r="P29" s="203">
        <v>844262</v>
      </c>
      <c r="Q29" s="203">
        <v>840628</v>
      </c>
      <c r="R29" s="203">
        <v>843804</v>
      </c>
      <c r="S29" s="203">
        <v>845432</v>
      </c>
      <c r="T29" s="203">
        <v>850505</v>
      </c>
      <c r="U29" s="203">
        <v>856836</v>
      </c>
      <c r="V29" s="203">
        <v>860989</v>
      </c>
      <c r="W29" s="203">
        <v>856032</v>
      </c>
      <c r="X29" s="203">
        <v>853209</v>
      </c>
      <c r="Y29" s="203">
        <v>845552</v>
      </c>
      <c r="Z29" s="203">
        <v>854998</v>
      </c>
      <c r="AA29" s="203">
        <v>850382</v>
      </c>
      <c r="AB29" s="203">
        <v>845494</v>
      </c>
      <c r="AC29" s="203">
        <v>847804</v>
      </c>
      <c r="AD29" s="203">
        <v>859240</v>
      </c>
      <c r="AE29" s="203">
        <v>855407</v>
      </c>
      <c r="AF29" s="153">
        <v>16</v>
      </c>
    </row>
    <row r="30" spans="1:42" s="147" customFormat="1" ht="7.5" customHeight="1">
      <c r="A30" s="198"/>
      <c r="B30" s="196"/>
      <c r="AF30" s="198"/>
    </row>
    <row r="31" spans="1:42" s="198" customFormat="1" ht="16.350000000000001" customHeight="1">
      <c r="A31" s="319" t="s">
        <v>256</v>
      </c>
      <c r="B31" s="319"/>
      <c r="C31" s="319"/>
      <c r="D31" s="319"/>
      <c r="E31" s="319"/>
      <c r="F31" s="319"/>
      <c r="G31" s="319"/>
      <c r="H31" s="319"/>
      <c r="I31" s="319"/>
      <c r="J31" s="319"/>
      <c r="K31" s="319"/>
      <c r="L31" s="319"/>
      <c r="M31" s="319"/>
      <c r="N31" s="319"/>
      <c r="O31" s="319"/>
      <c r="P31" s="319"/>
      <c r="Q31" s="319"/>
      <c r="R31" s="319"/>
      <c r="S31" s="319"/>
      <c r="T31" s="319"/>
      <c r="U31" s="319"/>
      <c r="V31" s="319" t="s">
        <v>256</v>
      </c>
      <c r="W31" s="319"/>
      <c r="X31" s="319"/>
      <c r="Y31" s="319"/>
      <c r="Z31" s="319"/>
      <c r="AA31" s="319"/>
      <c r="AB31" s="319"/>
      <c r="AC31" s="319"/>
      <c r="AD31" s="319"/>
      <c r="AE31" s="319"/>
      <c r="AF31" s="319"/>
      <c r="AG31" s="186"/>
      <c r="AH31" s="186"/>
      <c r="AI31" s="186"/>
      <c r="AJ31" s="186"/>
      <c r="AK31" s="186"/>
      <c r="AL31" s="186"/>
      <c r="AM31" s="186"/>
      <c r="AN31" s="186"/>
      <c r="AO31" s="186"/>
      <c r="AP31" s="186"/>
    </row>
    <row r="32" spans="1:42" ht="11.1" customHeight="1">
      <c r="A32" s="154">
        <v>16051</v>
      </c>
      <c r="B32" s="232" t="s">
        <v>397</v>
      </c>
      <c r="C32" s="202">
        <v>36252</v>
      </c>
      <c r="D32" s="202">
        <v>35736</v>
      </c>
      <c r="E32" s="202">
        <v>35580</v>
      </c>
      <c r="F32" s="202">
        <v>34882</v>
      </c>
      <c r="G32" s="202">
        <v>33619</v>
      </c>
      <c r="H32" s="202">
        <v>33147</v>
      </c>
      <c r="I32" s="202">
        <v>32570</v>
      </c>
      <c r="J32" s="202">
        <v>33100</v>
      </c>
      <c r="K32" s="202">
        <v>33348</v>
      </c>
      <c r="L32" s="202">
        <v>34196</v>
      </c>
      <c r="M32" s="202">
        <v>34664</v>
      </c>
      <c r="N32" s="202">
        <v>35115</v>
      </c>
      <c r="O32" s="202">
        <v>36141</v>
      </c>
      <c r="P32" s="202">
        <v>36698</v>
      </c>
      <c r="Q32" s="202">
        <v>37451</v>
      </c>
      <c r="R32" s="202">
        <v>38117</v>
      </c>
      <c r="S32" s="202">
        <v>38865</v>
      </c>
      <c r="T32" s="202">
        <v>39521</v>
      </c>
      <c r="U32" s="202">
        <v>40548</v>
      </c>
      <c r="V32" s="202">
        <v>40831</v>
      </c>
      <c r="W32" s="202">
        <v>41256</v>
      </c>
      <c r="X32" s="202">
        <v>41631</v>
      </c>
      <c r="Y32" s="202">
        <v>41136</v>
      </c>
      <c r="Z32" s="202">
        <v>41547</v>
      </c>
      <c r="AA32" s="202">
        <v>41680</v>
      </c>
      <c r="AB32" s="202">
        <v>41475</v>
      </c>
      <c r="AC32" s="202">
        <v>41693</v>
      </c>
      <c r="AD32" s="202">
        <v>42119</v>
      </c>
      <c r="AE32" s="202">
        <v>42270</v>
      </c>
      <c r="AF32" s="158">
        <v>16051</v>
      </c>
    </row>
    <row r="33" spans="1:32" ht="11.1" customHeight="1">
      <c r="A33" s="154">
        <v>16052</v>
      </c>
      <c r="B33" s="232" t="s">
        <v>398</v>
      </c>
      <c r="C33" s="202">
        <v>20117</v>
      </c>
      <c r="D33" s="202">
        <v>19375</v>
      </c>
      <c r="E33" s="202">
        <v>18551</v>
      </c>
      <c r="F33" s="202">
        <v>18011</v>
      </c>
      <c r="G33" s="202">
        <v>17048</v>
      </c>
      <c r="H33" s="202">
        <v>16532</v>
      </c>
      <c r="I33" s="202">
        <v>15811</v>
      </c>
      <c r="J33" s="202">
        <v>15757</v>
      </c>
      <c r="K33" s="202">
        <v>16054</v>
      </c>
      <c r="L33" s="202">
        <v>16064</v>
      </c>
      <c r="M33" s="202">
        <v>16175</v>
      </c>
      <c r="N33" s="202">
        <v>16227</v>
      </c>
      <c r="O33" s="202">
        <v>16286</v>
      </c>
      <c r="P33" s="202">
        <v>16590</v>
      </c>
      <c r="Q33" s="202">
        <v>16575</v>
      </c>
      <c r="R33" s="202">
        <v>16546</v>
      </c>
      <c r="S33" s="202">
        <v>16557</v>
      </c>
      <c r="T33" s="202">
        <v>16645</v>
      </c>
      <c r="U33" s="202">
        <v>16822</v>
      </c>
      <c r="V33" s="202">
        <v>16741</v>
      </c>
      <c r="W33" s="202">
        <v>16649</v>
      </c>
      <c r="X33" s="202">
        <v>16549</v>
      </c>
      <c r="Y33" s="202">
        <v>16370</v>
      </c>
      <c r="Z33" s="202">
        <v>16482</v>
      </c>
      <c r="AA33" s="202">
        <v>16503</v>
      </c>
      <c r="AB33" s="202">
        <v>16402</v>
      </c>
      <c r="AC33" s="202">
        <v>16360</v>
      </c>
      <c r="AD33" s="202">
        <v>16620</v>
      </c>
      <c r="AE33" s="202">
        <v>16676</v>
      </c>
      <c r="AF33" s="158">
        <v>16052</v>
      </c>
    </row>
    <row r="34" spans="1:32" ht="11.1" customHeight="1">
      <c r="A34" s="154">
        <v>16053</v>
      </c>
      <c r="B34" s="232" t="s">
        <v>399</v>
      </c>
      <c r="C34" s="202">
        <v>18055</v>
      </c>
      <c r="D34" s="202">
        <v>17999</v>
      </c>
      <c r="E34" s="202">
        <v>17835</v>
      </c>
      <c r="F34" s="202">
        <v>17550</v>
      </c>
      <c r="G34" s="202">
        <v>16801</v>
      </c>
      <c r="H34" s="202">
        <v>16471</v>
      </c>
      <c r="I34" s="202">
        <v>15901</v>
      </c>
      <c r="J34" s="202">
        <v>16528</v>
      </c>
      <c r="K34" s="202">
        <v>16828</v>
      </c>
      <c r="L34" s="202">
        <v>17260</v>
      </c>
      <c r="M34" s="202">
        <v>17583</v>
      </c>
      <c r="N34" s="202">
        <v>17963</v>
      </c>
      <c r="O34" s="202">
        <v>18259</v>
      </c>
      <c r="P34" s="202">
        <v>18592</v>
      </c>
      <c r="Q34" s="202">
        <v>18701</v>
      </c>
      <c r="R34" s="202">
        <v>18904</v>
      </c>
      <c r="S34" s="202">
        <v>18990</v>
      </c>
      <c r="T34" s="202">
        <v>19346</v>
      </c>
      <c r="U34" s="202">
        <v>19708</v>
      </c>
      <c r="V34" s="202">
        <v>19935</v>
      </c>
      <c r="W34" s="202">
        <v>20177</v>
      </c>
      <c r="X34" s="202">
        <v>20187</v>
      </c>
      <c r="Y34" s="202">
        <v>19952</v>
      </c>
      <c r="Z34" s="202">
        <v>20194</v>
      </c>
      <c r="AA34" s="202">
        <v>20226</v>
      </c>
      <c r="AB34" s="202">
        <v>20164</v>
      </c>
      <c r="AC34" s="202">
        <v>20236</v>
      </c>
      <c r="AD34" s="202">
        <v>20379</v>
      </c>
      <c r="AE34" s="202">
        <v>20432</v>
      </c>
      <c r="AF34" s="158">
        <v>16053</v>
      </c>
    </row>
    <row r="35" spans="1:32" ht="11.1" customHeight="1">
      <c r="A35" s="154">
        <v>16054</v>
      </c>
      <c r="B35" s="232" t="s">
        <v>400</v>
      </c>
      <c r="C35" s="202">
        <v>9306</v>
      </c>
      <c r="D35" s="202">
        <v>9005</v>
      </c>
      <c r="E35" s="202">
        <v>8668</v>
      </c>
      <c r="F35" s="202">
        <v>8431</v>
      </c>
      <c r="G35" s="202">
        <v>7820</v>
      </c>
      <c r="H35" s="202">
        <v>7462</v>
      </c>
      <c r="I35" s="202">
        <v>7103</v>
      </c>
      <c r="J35" s="202">
        <v>7017</v>
      </c>
      <c r="K35" s="202">
        <v>7023</v>
      </c>
      <c r="L35" s="202">
        <v>7020</v>
      </c>
      <c r="M35" s="202">
        <v>6903</v>
      </c>
      <c r="N35" s="202">
        <v>6790</v>
      </c>
      <c r="O35" s="202">
        <v>6865</v>
      </c>
      <c r="P35" s="202">
        <v>6777</v>
      </c>
      <c r="Q35" s="202">
        <v>6704</v>
      </c>
      <c r="R35" s="202">
        <v>6698</v>
      </c>
      <c r="S35" s="202">
        <v>6684</v>
      </c>
      <c r="T35" s="202">
        <v>6560</v>
      </c>
      <c r="U35" s="202">
        <v>6578</v>
      </c>
      <c r="V35" s="202">
        <v>6519</v>
      </c>
      <c r="W35" s="202">
        <v>6838</v>
      </c>
      <c r="X35" s="202">
        <v>6720</v>
      </c>
      <c r="Y35" s="202">
        <v>6598</v>
      </c>
      <c r="Z35" s="202">
        <v>6644</v>
      </c>
      <c r="AA35" s="202">
        <v>6591</v>
      </c>
      <c r="AB35" s="202">
        <v>6545</v>
      </c>
      <c r="AC35" s="202">
        <v>6531</v>
      </c>
      <c r="AD35" s="202">
        <v>6644</v>
      </c>
      <c r="AE35" s="202">
        <v>6612</v>
      </c>
      <c r="AF35" s="158">
        <v>16054</v>
      </c>
    </row>
    <row r="36" spans="1:32" ht="11.1" customHeight="1">
      <c r="A36" s="154">
        <v>16055</v>
      </c>
      <c r="B36" s="232" t="s">
        <v>601</v>
      </c>
      <c r="C36" s="202">
        <v>10578</v>
      </c>
      <c r="D36" s="202">
        <v>10417</v>
      </c>
      <c r="E36" s="202">
        <v>10152</v>
      </c>
      <c r="F36" s="202">
        <v>9989</v>
      </c>
      <c r="G36" s="202">
        <v>9640</v>
      </c>
      <c r="H36" s="202">
        <v>9406</v>
      </c>
      <c r="I36" s="202">
        <v>9217</v>
      </c>
      <c r="J36" s="202">
        <v>9356</v>
      </c>
      <c r="K36" s="202">
        <v>9601</v>
      </c>
      <c r="L36" s="202">
        <v>9924</v>
      </c>
      <c r="M36" s="202">
        <v>10169</v>
      </c>
      <c r="N36" s="202">
        <v>10344</v>
      </c>
      <c r="O36" s="202">
        <v>10438</v>
      </c>
      <c r="P36" s="202">
        <v>10626</v>
      </c>
      <c r="Q36" s="202">
        <v>10737</v>
      </c>
      <c r="R36" s="202">
        <v>10894</v>
      </c>
      <c r="S36" s="202">
        <v>11004</v>
      </c>
      <c r="T36" s="202">
        <v>11289</v>
      </c>
      <c r="U36" s="202">
        <v>11506</v>
      </c>
      <c r="V36" s="202">
        <v>11653</v>
      </c>
      <c r="W36" s="202">
        <v>11729</v>
      </c>
      <c r="X36" s="202">
        <v>11806</v>
      </c>
      <c r="Y36" s="202">
        <v>11698</v>
      </c>
      <c r="Z36" s="202">
        <v>11789</v>
      </c>
      <c r="AA36" s="202">
        <v>11731</v>
      </c>
      <c r="AB36" s="202">
        <v>11726</v>
      </c>
      <c r="AC36" s="202">
        <v>11745</v>
      </c>
      <c r="AD36" s="202">
        <v>11884</v>
      </c>
      <c r="AE36" s="202">
        <v>11957</v>
      </c>
      <c r="AF36" s="158">
        <v>16055</v>
      </c>
    </row>
    <row r="37" spans="1:32" ht="11.1" customHeight="1">
      <c r="A37" s="154">
        <v>16056</v>
      </c>
      <c r="B37" s="232" t="s">
        <v>602</v>
      </c>
      <c r="C37" s="202">
        <v>7569</v>
      </c>
      <c r="D37" s="202">
        <v>7551</v>
      </c>
      <c r="E37" s="202">
        <v>7475</v>
      </c>
      <c r="F37" s="202">
        <v>7438</v>
      </c>
      <c r="G37" s="202">
        <v>7225</v>
      </c>
      <c r="H37" s="202">
        <v>7090</v>
      </c>
      <c r="I37" s="202">
        <v>6889</v>
      </c>
      <c r="J37" s="202">
        <v>6925</v>
      </c>
      <c r="K37" s="202">
        <v>6987</v>
      </c>
      <c r="L37" s="202">
        <v>7048</v>
      </c>
      <c r="M37" s="202">
        <v>6909</v>
      </c>
      <c r="N37" s="202">
        <v>7100</v>
      </c>
      <c r="O37" s="202">
        <v>7235</v>
      </c>
      <c r="P37" s="202">
        <v>7375</v>
      </c>
      <c r="Q37" s="202">
        <v>7433</v>
      </c>
      <c r="R37" s="202">
        <v>7624</v>
      </c>
      <c r="S37" s="202">
        <v>7779</v>
      </c>
      <c r="T37" s="202">
        <v>7832</v>
      </c>
      <c r="U37" s="202">
        <v>7944</v>
      </c>
      <c r="V37" s="202">
        <v>7934</v>
      </c>
      <c r="W37" s="202">
        <v>7916</v>
      </c>
      <c r="X37" s="202">
        <v>7830</v>
      </c>
      <c r="Y37" s="202">
        <v>7697</v>
      </c>
      <c r="Z37" s="202">
        <v>7790</v>
      </c>
      <c r="AA37" s="202">
        <v>7727</v>
      </c>
      <c r="AB37" s="202">
        <v>7668</v>
      </c>
      <c r="AC37" s="202">
        <v>7659</v>
      </c>
      <c r="AD37" s="202" t="s">
        <v>310</v>
      </c>
      <c r="AE37" s="202" t="s">
        <v>310</v>
      </c>
      <c r="AF37" s="158">
        <v>16056</v>
      </c>
    </row>
    <row r="38" spans="1:32" ht="18" customHeight="1">
      <c r="A38" s="154">
        <v>16061</v>
      </c>
      <c r="B38" s="232" t="s">
        <v>403</v>
      </c>
      <c r="C38" s="202">
        <v>19550</v>
      </c>
      <c r="D38" s="202">
        <v>19210</v>
      </c>
      <c r="E38" s="202">
        <v>18880</v>
      </c>
      <c r="F38" s="202">
        <v>18929</v>
      </c>
      <c r="G38" s="202">
        <v>18623</v>
      </c>
      <c r="H38" s="202">
        <v>18245</v>
      </c>
      <c r="I38" s="202">
        <v>18106</v>
      </c>
      <c r="J38" s="202">
        <v>18181</v>
      </c>
      <c r="K38" s="202">
        <v>18386</v>
      </c>
      <c r="L38" s="202">
        <v>18640</v>
      </c>
      <c r="M38" s="202">
        <v>18586</v>
      </c>
      <c r="N38" s="202">
        <v>18831</v>
      </c>
      <c r="O38" s="202">
        <v>18995</v>
      </c>
      <c r="P38" s="202">
        <v>19171</v>
      </c>
      <c r="Q38" s="202">
        <v>19059</v>
      </c>
      <c r="R38" s="202">
        <v>19045</v>
      </c>
      <c r="S38" s="202">
        <v>19245</v>
      </c>
      <c r="T38" s="202">
        <v>19306</v>
      </c>
      <c r="U38" s="202">
        <v>19487</v>
      </c>
      <c r="V38" s="202">
        <v>19529</v>
      </c>
      <c r="W38" s="202">
        <v>19609</v>
      </c>
      <c r="X38" s="202">
        <v>19547</v>
      </c>
      <c r="Y38" s="202">
        <v>19306</v>
      </c>
      <c r="Z38" s="202">
        <v>19478</v>
      </c>
      <c r="AA38" s="202">
        <v>19452</v>
      </c>
      <c r="AB38" s="202">
        <v>19345</v>
      </c>
      <c r="AC38" s="202">
        <v>19288</v>
      </c>
      <c r="AD38" s="202">
        <v>19522</v>
      </c>
      <c r="AE38" s="202">
        <v>19455</v>
      </c>
      <c r="AF38" s="158">
        <v>16061</v>
      </c>
    </row>
    <row r="39" spans="1:32" ht="11.1" customHeight="1">
      <c r="A39" s="154">
        <v>16062</v>
      </c>
      <c r="B39" s="232" t="s">
        <v>404</v>
      </c>
      <c r="C39" s="202">
        <v>16377</v>
      </c>
      <c r="D39" s="202">
        <v>15939</v>
      </c>
      <c r="E39" s="202">
        <v>15404</v>
      </c>
      <c r="F39" s="202">
        <v>15220</v>
      </c>
      <c r="G39" s="202">
        <v>14688</v>
      </c>
      <c r="H39" s="202">
        <v>14376</v>
      </c>
      <c r="I39" s="202">
        <v>14003</v>
      </c>
      <c r="J39" s="202">
        <v>14037</v>
      </c>
      <c r="K39" s="202">
        <v>14067</v>
      </c>
      <c r="L39" s="202">
        <v>14241</v>
      </c>
      <c r="M39" s="202">
        <v>14298</v>
      </c>
      <c r="N39" s="202">
        <v>14410</v>
      </c>
      <c r="O39" s="202">
        <v>14650</v>
      </c>
      <c r="P39" s="202">
        <v>14796</v>
      </c>
      <c r="Q39" s="202">
        <v>14822</v>
      </c>
      <c r="R39" s="202">
        <v>14863</v>
      </c>
      <c r="S39" s="202">
        <v>14932</v>
      </c>
      <c r="T39" s="202">
        <v>15117</v>
      </c>
      <c r="U39" s="202">
        <v>15221</v>
      </c>
      <c r="V39" s="202">
        <v>15170</v>
      </c>
      <c r="W39" s="202">
        <v>15112</v>
      </c>
      <c r="X39" s="202">
        <v>14996</v>
      </c>
      <c r="Y39" s="202">
        <v>14830</v>
      </c>
      <c r="Z39" s="202">
        <v>14977</v>
      </c>
      <c r="AA39" s="202">
        <v>14977</v>
      </c>
      <c r="AB39" s="202">
        <v>14867</v>
      </c>
      <c r="AC39" s="202">
        <v>14891</v>
      </c>
      <c r="AD39" s="202">
        <v>15059</v>
      </c>
      <c r="AE39" s="202">
        <v>15029</v>
      </c>
      <c r="AF39" s="158">
        <v>16062</v>
      </c>
    </row>
    <row r="40" spans="1:32" ht="11.1" customHeight="1">
      <c r="A40" s="154">
        <v>16063</v>
      </c>
      <c r="B40" s="232" t="s">
        <v>454</v>
      </c>
      <c r="C40" s="202">
        <v>25066</v>
      </c>
      <c r="D40" s="202">
        <v>25000</v>
      </c>
      <c r="E40" s="202">
        <v>24970</v>
      </c>
      <c r="F40" s="202">
        <v>24675</v>
      </c>
      <c r="G40" s="202">
        <v>24013</v>
      </c>
      <c r="H40" s="202">
        <v>23455</v>
      </c>
      <c r="I40" s="202">
        <v>22972</v>
      </c>
      <c r="J40" s="202">
        <v>23094</v>
      </c>
      <c r="K40" s="202">
        <v>23419</v>
      </c>
      <c r="L40" s="202">
        <v>23871</v>
      </c>
      <c r="M40" s="202">
        <v>23400</v>
      </c>
      <c r="N40" s="202">
        <v>23719</v>
      </c>
      <c r="O40" s="202">
        <v>24292</v>
      </c>
      <c r="P40" s="202">
        <v>24508</v>
      </c>
      <c r="Q40" s="202">
        <v>24210</v>
      </c>
      <c r="R40" s="202">
        <v>24367</v>
      </c>
      <c r="S40" s="202">
        <v>24619</v>
      </c>
      <c r="T40" s="202">
        <v>24727</v>
      </c>
      <c r="U40" s="202">
        <v>24787</v>
      </c>
      <c r="V40" s="202">
        <v>24654</v>
      </c>
      <c r="W40" s="202">
        <v>22650</v>
      </c>
      <c r="X40" s="202">
        <v>23152</v>
      </c>
      <c r="Y40" s="202">
        <v>23354</v>
      </c>
      <c r="Z40" s="202">
        <v>23592</v>
      </c>
      <c r="AA40" s="202">
        <v>23480</v>
      </c>
      <c r="AB40" s="202">
        <v>23230</v>
      </c>
      <c r="AC40" s="202">
        <v>23185</v>
      </c>
      <c r="AD40" s="202">
        <v>31281</v>
      </c>
      <c r="AE40" s="202">
        <v>31181</v>
      </c>
      <c r="AF40" s="158">
        <v>16063</v>
      </c>
    </row>
    <row r="41" spans="1:32" ht="11.1" customHeight="1">
      <c r="A41" s="154">
        <v>16064</v>
      </c>
      <c r="B41" s="232" t="s">
        <v>396</v>
      </c>
      <c r="C41" s="202">
        <v>20030</v>
      </c>
      <c r="D41" s="202">
        <v>19428</v>
      </c>
      <c r="E41" s="202">
        <v>19036</v>
      </c>
      <c r="F41" s="202">
        <v>18628</v>
      </c>
      <c r="G41" s="202">
        <v>17973</v>
      </c>
      <c r="H41" s="202">
        <v>17504</v>
      </c>
      <c r="I41" s="202">
        <v>17131</v>
      </c>
      <c r="J41" s="202">
        <v>17111</v>
      </c>
      <c r="K41" s="202">
        <v>17302</v>
      </c>
      <c r="L41" s="202">
        <v>17869</v>
      </c>
      <c r="M41" s="202">
        <v>17855</v>
      </c>
      <c r="N41" s="202">
        <v>18093</v>
      </c>
      <c r="O41" s="202">
        <v>18381</v>
      </c>
      <c r="P41" s="202">
        <v>18632</v>
      </c>
      <c r="Q41" s="202">
        <v>18593</v>
      </c>
      <c r="R41" s="202">
        <v>18774</v>
      </c>
      <c r="S41" s="202">
        <v>19104</v>
      </c>
      <c r="T41" s="202">
        <v>19363</v>
      </c>
      <c r="U41" s="202">
        <v>19527</v>
      </c>
      <c r="V41" s="202">
        <v>19529</v>
      </c>
      <c r="W41" s="202">
        <v>19384</v>
      </c>
      <c r="X41" s="202">
        <v>19267</v>
      </c>
      <c r="Y41" s="202">
        <v>19027</v>
      </c>
      <c r="Z41" s="202">
        <v>19296</v>
      </c>
      <c r="AA41" s="202">
        <v>19177</v>
      </c>
      <c r="AB41" s="202">
        <v>18935</v>
      </c>
      <c r="AC41" s="202">
        <v>19005</v>
      </c>
      <c r="AD41" s="202">
        <v>19332</v>
      </c>
      <c r="AE41" s="202">
        <v>19235</v>
      </c>
      <c r="AF41" s="158">
        <v>16064</v>
      </c>
    </row>
    <row r="42" spans="1:32" ht="11.1" customHeight="1">
      <c r="A42" s="154">
        <v>16065</v>
      </c>
      <c r="B42" s="232" t="s">
        <v>406</v>
      </c>
      <c r="C42" s="202">
        <v>14749</v>
      </c>
      <c r="D42" s="202">
        <v>13885</v>
      </c>
      <c r="E42" s="202">
        <v>13403</v>
      </c>
      <c r="F42" s="202">
        <v>13154</v>
      </c>
      <c r="G42" s="202">
        <v>12717</v>
      </c>
      <c r="H42" s="202">
        <v>12425</v>
      </c>
      <c r="I42" s="202">
        <v>11935</v>
      </c>
      <c r="J42" s="202">
        <v>11942</v>
      </c>
      <c r="K42" s="202">
        <v>12141</v>
      </c>
      <c r="L42" s="202">
        <v>12324</v>
      </c>
      <c r="M42" s="202">
        <v>12208</v>
      </c>
      <c r="N42" s="202">
        <v>12478</v>
      </c>
      <c r="O42" s="202">
        <v>12593</v>
      </c>
      <c r="P42" s="202">
        <v>12767</v>
      </c>
      <c r="Q42" s="202">
        <v>12825</v>
      </c>
      <c r="R42" s="202">
        <v>13007</v>
      </c>
      <c r="S42" s="202">
        <v>13084</v>
      </c>
      <c r="T42" s="202">
        <v>13193</v>
      </c>
      <c r="U42" s="202">
        <v>13211</v>
      </c>
      <c r="V42" s="202">
        <v>13180</v>
      </c>
      <c r="W42" s="202">
        <v>13112</v>
      </c>
      <c r="X42" s="202">
        <v>12988</v>
      </c>
      <c r="Y42" s="202">
        <v>12891</v>
      </c>
      <c r="Z42" s="202">
        <v>13018</v>
      </c>
      <c r="AA42" s="202">
        <v>12951</v>
      </c>
      <c r="AB42" s="202">
        <v>12820</v>
      </c>
      <c r="AC42" s="202">
        <v>12840</v>
      </c>
      <c r="AD42" s="202">
        <v>13010</v>
      </c>
      <c r="AE42" s="202">
        <v>12941</v>
      </c>
      <c r="AF42" s="158">
        <v>16065</v>
      </c>
    </row>
    <row r="43" spans="1:32" ht="11.1" customHeight="1">
      <c r="A43" s="154">
        <v>16066</v>
      </c>
      <c r="B43" s="232" t="s">
        <v>407</v>
      </c>
      <c r="C43" s="202">
        <v>25566</v>
      </c>
      <c r="D43" s="202">
        <v>25294</v>
      </c>
      <c r="E43" s="202">
        <v>25256</v>
      </c>
      <c r="F43" s="202">
        <v>24831</v>
      </c>
      <c r="G43" s="202">
        <v>23864</v>
      </c>
      <c r="H43" s="202">
        <v>23430</v>
      </c>
      <c r="I43" s="202">
        <v>23126</v>
      </c>
      <c r="J43" s="202">
        <v>23008</v>
      </c>
      <c r="K43" s="202">
        <v>23376</v>
      </c>
      <c r="L43" s="202">
        <v>23720</v>
      </c>
      <c r="M43" s="202">
        <v>23345</v>
      </c>
      <c r="N43" s="202">
        <v>23357</v>
      </c>
      <c r="O43" s="202">
        <v>23997</v>
      </c>
      <c r="P43" s="202">
        <v>24077</v>
      </c>
      <c r="Q43" s="202">
        <v>23995</v>
      </c>
      <c r="R43" s="202">
        <v>24117</v>
      </c>
      <c r="S43" s="202">
        <v>24451</v>
      </c>
      <c r="T43" s="202">
        <v>24304</v>
      </c>
      <c r="U43" s="202">
        <v>24433</v>
      </c>
      <c r="V43" s="202">
        <v>24266</v>
      </c>
      <c r="W43" s="202">
        <v>24794</v>
      </c>
      <c r="X43" s="202">
        <v>24645</v>
      </c>
      <c r="Y43" s="202">
        <v>24346</v>
      </c>
      <c r="Z43" s="202">
        <v>24463</v>
      </c>
      <c r="AA43" s="202">
        <v>24392</v>
      </c>
      <c r="AB43" s="202">
        <v>24140</v>
      </c>
      <c r="AC43" s="202">
        <v>24085</v>
      </c>
      <c r="AD43" s="202">
        <v>24349</v>
      </c>
      <c r="AE43" s="202">
        <v>24209</v>
      </c>
      <c r="AF43" s="158">
        <v>16066</v>
      </c>
    </row>
    <row r="44" spans="1:32" ht="18" customHeight="1">
      <c r="A44" s="154">
        <v>16067</v>
      </c>
      <c r="B44" s="232" t="s">
        <v>455</v>
      </c>
      <c r="C44" s="202">
        <v>25958</v>
      </c>
      <c r="D44" s="202">
        <v>25666</v>
      </c>
      <c r="E44" s="202">
        <v>25361</v>
      </c>
      <c r="F44" s="202">
        <v>25162</v>
      </c>
      <c r="G44" s="202">
        <v>24344</v>
      </c>
      <c r="H44" s="202">
        <v>23871</v>
      </c>
      <c r="I44" s="202">
        <v>23270</v>
      </c>
      <c r="J44" s="202">
        <v>23359</v>
      </c>
      <c r="K44" s="202">
        <v>23638</v>
      </c>
      <c r="L44" s="202">
        <v>24471</v>
      </c>
      <c r="M44" s="202">
        <v>24109</v>
      </c>
      <c r="N44" s="202">
        <v>24495</v>
      </c>
      <c r="O44" s="202">
        <v>24859</v>
      </c>
      <c r="P44" s="202">
        <v>25114</v>
      </c>
      <c r="Q44" s="202">
        <v>25248</v>
      </c>
      <c r="R44" s="202">
        <v>25579</v>
      </c>
      <c r="S44" s="202">
        <v>25976</v>
      </c>
      <c r="T44" s="202">
        <v>26208</v>
      </c>
      <c r="U44" s="202">
        <v>26287</v>
      </c>
      <c r="V44" s="202">
        <v>26596</v>
      </c>
      <c r="W44" s="202">
        <v>26510</v>
      </c>
      <c r="X44" s="202">
        <v>26586</v>
      </c>
      <c r="Y44" s="202">
        <v>26247</v>
      </c>
      <c r="Z44" s="202">
        <v>26601</v>
      </c>
      <c r="AA44" s="202">
        <v>26641</v>
      </c>
      <c r="AB44" s="202">
        <v>26527</v>
      </c>
      <c r="AC44" s="202">
        <v>26500</v>
      </c>
      <c r="AD44" s="202">
        <v>26978</v>
      </c>
      <c r="AE44" s="202">
        <v>26973</v>
      </c>
      <c r="AF44" s="158">
        <v>16067</v>
      </c>
    </row>
    <row r="45" spans="1:32" ht="11.1" customHeight="1">
      <c r="A45" s="154">
        <v>16068</v>
      </c>
      <c r="B45" s="232" t="s">
        <v>409</v>
      </c>
      <c r="C45" s="202">
        <v>13576</v>
      </c>
      <c r="D45" s="202">
        <v>13772</v>
      </c>
      <c r="E45" s="202">
        <v>13439</v>
      </c>
      <c r="F45" s="202">
        <v>13017</v>
      </c>
      <c r="G45" s="202">
        <v>12650</v>
      </c>
      <c r="H45" s="202">
        <v>12676</v>
      </c>
      <c r="I45" s="202">
        <v>12315</v>
      </c>
      <c r="J45" s="202">
        <v>12412</v>
      </c>
      <c r="K45" s="202">
        <v>12547</v>
      </c>
      <c r="L45" s="202">
        <v>12890</v>
      </c>
      <c r="M45" s="202">
        <v>12847</v>
      </c>
      <c r="N45" s="202">
        <v>13068</v>
      </c>
      <c r="O45" s="202">
        <v>13127</v>
      </c>
      <c r="P45" s="202">
        <v>13338</v>
      </c>
      <c r="Q45" s="202">
        <v>13484</v>
      </c>
      <c r="R45" s="202">
        <v>13578</v>
      </c>
      <c r="S45" s="202">
        <v>13660</v>
      </c>
      <c r="T45" s="202">
        <v>13627</v>
      </c>
      <c r="U45" s="202">
        <v>13515</v>
      </c>
      <c r="V45" s="202">
        <v>13321</v>
      </c>
      <c r="W45" s="202">
        <v>12907</v>
      </c>
      <c r="X45" s="202">
        <v>12729</v>
      </c>
      <c r="Y45" s="202">
        <v>12548</v>
      </c>
      <c r="Z45" s="202">
        <v>12638</v>
      </c>
      <c r="AA45" s="202">
        <v>12611</v>
      </c>
      <c r="AB45" s="202">
        <v>12481</v>
      </c>
      <c r="AC45" s="202">
        <v>12505</v>
      </c>
      <c r="AD45" s="202">
        <v>12669</v>
      </c>
      <c r="AE45" s="202">
        <v>12604</v>
      </c>
      <c r="AF45" s="158">
        <v>16068</v>
      </c>
    </row>
    <row r="46" spans="1:32" ht="11.1" customHeight="1">
      <c r="A46" s="154">
        <v>16069</v>
      </c>
      <c r="B46" s="232" t="s">
        <v>410</v>
      </c>
      <c r="C46" s="202">
        <v>13765</v>
      </c>
      <c r="D46" s="202">
        <v>13726</v>
      </c>
      <c r="E46" s="202">
        <v>13825</v>
      </c>
      <c r="F46" s="202">
        <v>13653</v>
      </c>
      <c r="G46" s="202">
        <v>13161</v>
      </c>
      <c r="H46" s="202">
        <v>12825</v>
      </c>
      <c r="I46" s="202">
        <v>12713</v>
      </c>
      <c r="J46" s="202">
        <v>12771</v>
      </c>
      <c r="K46" s="202">
        <v>13092</v>
      </c>
      <c r="L46" s="202">
        <v>13334</v>
      </c>
      <c r="M46" s="202">
        <v>13114</v>
      </c>
      <c r="N46" s="202">
        <v>13331</v>
      </c>
      <c r="O46" s="202">
        <v>13444</v>
      </c>
      <c r="P46" s="202">
        <v>13520</v>
      </c>
      <c r="Q46" s="202">
        <v>13455</v>
      </c>
      <c r="R46" s="202">
        <v>13552</v>
      </c>
      <c r="S46" s="202">
        <v>13560</v>
      </c>
      <c r="T46" s="202">
        <v>13541</v>
      </c>
      <c r="U46" s="202">
        <v>13494</v>
      </c>
      <c r="V46" s="202">
        <v>13350</v>
      </c>
      <c r="W46" s="202">
        <v>13277</v>
      </c>
      <c r="X46" s="202">
        <v>13166</v>
      </c>
      <c r="Y46" s="202">
        <v>13048</v>
      </c>
      <c r="Z46" s="202">
        <v>13100</v>
      </c>
      <c r="AA46" s="202">
        <v>13045</v>
      </c>
      <c r="AB46" s="202">
        <v>12937</v>
      </c>
      <c r="AC46" s="202">
        <v>12938</v>
      </c>
      <c r="AD46" s="202">
        <v>13016</v>
      </c>
      <c r="AE46" s="202">
        <v>12944</v>
      </c>
      <c r="AF46" s="158">
        <v>16069</v>
      </c>
    </row>
    <row r="47" spans="1:32" ht="11.1" customHeight="1">
      <c r="A47" s="154">
        <v>16070</v>
      </c>
      <c r="B47" s="232" t="s">
        <v>411</v>
      </c>
      <c r="C47" s="202">
        <v>19894</v>
      </c>
      <c r="D47" s="202">
        <v>19564</v>
      </c>
      <c r="E47" s="202">
        <v>19147</v>
      </c>
      <c r="F47" s="202">
        <v>18962</v>
      </c>
      <c r="G47" s="202">
        <v>17767</v>
      </c>
      <c r="H47" s="202">
        <v>17694</v>
      </c>
      <c r="I47" s="202">
        <v>17230</v>
      </c>
      <c r="J47" s="202">
        <v>17507</v>
      </c>
      <c r="K47" s="202">
        <v>17824</v>
      </c>
      <c r="L47" s="202">
        <v>18269</v>
      </c>
      <c r="M47" s="202">
        <v>18332</v>
      </c>
      <c r="N47" s="202">
        <v>18645</v>
      </c>
      <c r="O47" s="202">
        <v>19111</v>
      </c>
      <c r="P47" s="202">
        <v>19317</v>
      </c>
      <c r="Q47" s="202">
        <v>19309</v>
      </c>
      <c r="R47" s="202">
        <v>19448</v>
      </c>
      <c r="S47" s="202">
        <v>19582</v>
      </c>
      <c r="T47" s="202">
        <v>19807</v>
      </c>
      <c r="U47" s="202">
        <v>20056</v>
      </c>
      <c r="V47" s="202">
        <v>20130</v>
      </c>
      <c r="W47" s="202">
        <v>19849</v>
      </c>
      <c r="X47" s="202">
        <v>19695</v>
      </c>
      <c r="Y47" s="202">
        <v>19480</v>
      </c>
      <c r="Z47" s="202">
        <v>19622</v>
      </c>
      <c r="AA47" s="202">
        <v>19655</v>
      </c>
      <c r="AB47" s="202">
        <v>19509</v>
      </c>
      <c r="AC47" s="202">
        <v>19557</v>
      </c>
      <c r="AD47" s="202">
        <v>19818</v>
      </c>
      <c r="AE47" s="202">
        <v>19871</v>
      </c>
      <c r="AF47" s="158">
        <v>16070</v>
      </c>
    </row>
    <row r="48" spans="1:32" ht="11.1" customHeight="1">
      <c r="A48" s="154">
        <v>16071</v>
      </c>
      <c r="B48" s="232" t="s">
        <v>456</v>
      </c>
      <c r="C48" s="202">
        <v>16465</v>
      </c>
      <c r="D48" s="202">
        <v>16289</v>
      </c>
      <c r="E48" s="202">
        <v>16213</v>
      </c>
      <c r="F48" s="202">
        <v>15931</v>
      </c>
      <c r="G48" s="202">
        <v>15231</v>
      </c>
      <c r="H48" s="202">
        <v>15139</v>
      </c>
      <c r="I48" s="202">
        <v>14725</v>
      </c>
      <c r="J48" s="202">
        <v>14946</v>
      </c>
      <c r="K48" s="202">
        <v>15212</v>
      </c>
      <c r="L48" s="202">
        <v>15579</v>
      </c>
      <c r="M48" s="202">
        <v>15810</v>
      </c>
      <c r="N48" s="202">
        <v>15946</v>
      </c>
      <c r="O48" s="202">
        <v>16049</v>
      </c>
      <c r="P48" s="202">
        <v>16291</v>
      </c>
      <c r="Q48" s="202">
        <v>16290</v>
      </c>
      <c r="R48" s="202">
        <v>16319</v>
      </c>
      <c r="S48" s="202">
        <v>16566</v>
      </c>
      <c r="T48" s="202">
        <v>16616</v>
      </c>
      <c r="U48" s="202">
        <v>16742</v>
      </c>
      <c r="V48" s="202">
        <v>16734</v>
      </c>
      <c r="W48" s="202">
        <v>16656</v>
      </c>
      <c r="X48" s="202">
        <v>16791</v>
      </c>
      <c r="Y48" s="202">
        <v>16626</v>
      </c>
      <c r="Z48" s="202">
        <v>16774</v>
      </c>
      <c r="AA48" s="202">
        <v>16777</v>
      </c>
      <c r="AB48" s="202">
        <v>16615</v>
      </c>
      <c r="AC48" s="202">
        <v>16575</v>
      </c>
      <c r="AD48" s="202">
        <v>16796</v>
      </c>
      <c r="AE48" s="202">
        <v>16797</v>
      </c>
      <c r="AF48" s="158">
        <v>16071</v>
      </c>
    </row>
    <row r="49" spans="1:42" ht="11.1" customHeight="1">
      <c r="A49" s="154">
        <v>16072</v>
      </c>
      <c r="B49" s="232" t="s">
        <v>413</v>
      </c>
      <c r="C49" s="202">
        <v>12921</v>
      </c>
      <c r="D49" s="202">
        <v>12969</v>
      </c>
      <c r="E49" s="202">
        <v>12692</v>
      </c>
      <c r="F49" s="202">
        <v>12509</v>
      </c>
      <c r="G49" s="202">
        <v>11978</v>
      </c>
      <c r="H49" s="202">
        <v>11592</v>
      </c>
      <c r="I49" s="202">
        <v>11111</v>
      </c>
      <c r="J49" s="202">
        <v>10966</v>
      </c>
      <c r="K49" s="202">
        <v>11184</v>
      </c>
      <c r="L49" s="202">
        <v>11264</v>
      </c>
      <c r="M49" s="202">
        <v>10877</v>
      </c>
      <c r="N49" s="202">
        <v>11056</v>
      </c>
      <c r="O49" s="202">
        <v>11251</v>
      </c>
      <c r="P49" s="202">
        <v>11312</v>
      </c>
      <c r="Q49" s="202">
        <v>11115</v>
      </c>
      <c r="R49" s="202">
        <v>11076</v>
      </c>
      <c r="S49" s="202">
        <v>11066</v>
      </c>
      <c r="T49" s="202">
        <v>11017</v>
      </c>
      <c r="U49" s="202">
        <v>10947</v>
      </c>
      <c r="V49" s="202">
        <v>10967</v>
      </c>
      <c r="W49" s="202">
        <v>11306</v>
      </c>
      <c r="X49" s="202">
        <v>11140</v>
      </c>
      <c r="Y49" s="202">
        <v>10960</v>
      </c>
      <c r="Z49" s="202">
        <v>11002</v>
      </c>
      <c r="AA49" s="202">
        <v>10910</v>
      </c>
      <c r="AB49" s="202">
        <v>10813</v>
      </c>
      <c r="AC49" s="202">
        <v>10813</v>
      </c>
      <c r="AD49" s="202">
        <v>10921</v>
      </c>
      <c r="AE49" s="202">
        <v>10877</v>
      </c>
      <c r="AF49" s="158">
        <v>16072</v>
      </c>
    </row>
    <row r="50" spans="1:42" ht="18" customHeight="1">
      <c r="A50" s="154">
        <v>16073</v>
      </c>
      <c r="B50" s="232" t="s">
        <v>414</v>
      </c>
      <c r="C50" s="202">
        <v>22511</v>
      </c>
      <c r="D50" s="202">
        <v>21683</v>
      </c>
      <c r="E50" s="202">
        <v>21157</v>
      </c>
      <c r="F50" s="202">
        <v>21073</v>
      </c>
      <c r="G50" s="202">
        <v>20065</v>
      </c>
      <c r="H50" s="202">
        <v>19723</v>
      </c>
      <c r="I50" s="202">
        <v>18968</v>
      </c>
      <c r="J50" s="202">
        <v>19293</v>
      </c>
      <c r="K50" s="202">
        <v>19520</v>
      </c>
      <c r="L50" s="202">
        <v>19669</v>
      </c>
      <c r="M50" s="202">
        <v>19819</v>
      </c>
      <c r="N50" s="202">
        <v>20144</v>
      </c>
      <c r="O50" s="202">
        <v>20466</v>
      </c>
      <c r="P50" s="202">
        <v>20562</v>
      </c>
      <c r="Q50" s="202">
        <v>20334</v>
      </c>
      <c r="R50" s="202">
        <v>20420</v>
      </c>
      <c r="S50" s="202">
        <v>20532</v>
      </c>
      <c r="T50" s="202">
        <v>20530</v>
      </c>
      <c r="U50" s="202">
        <v>20541</v>
      </c>
      <c r="V50" s="202">
        <v>20383</v>
      </c>
      <c r="W50" s="202">
        <v>19381</v>
      </c>
      <c r="X50" s="202">
        <v>19895</v>
      </c>
      <c r="Y50" s="202">
        <v>19631</v>
      </c>
      <c r="Z50" s="202">
        <v>19805</v>
      </c>
      <c r="AA50" s="202">
        <v>19664</v>
      </c>
      <c r="AB50" s="202">
        <v>19417</v>
      </c>
      <c r="AC50" s="202">
        <v>19397</v>
      </c>
      <c r="AD50" s="202">
        <v>19630</v>
      </c>
      <c r="AE50" s="202">
        <v>19528</v>
      </c>
      <c r="AF50" s="158">
        <v>16073</v>
      </c>
    </row>
    <row r="51" spans="1:42" ht="11.1" customHeight="1">
      <c r="A51" s="154">
        <v>16074</v>
      </c>
      <c r="B51" s="232" t="s">
        <v>415</v>
      </c>
      <c r="C51" s="202">
        <v>16570</v>
      </c>
      <c r="D51" s="202">
        <v>17026</v>
      </c>
      <c r="E51" s="202">
        <v>16840</v>
      </c>
      <c r="F51" s="202">
        <v>16743</v>
      </c>
      <c r="G51" s="202">
        <v>16091</v>
      </c>
      <c r="H51" s="202">
        <v>15992</v>
      </c>
      <c r="I51" s="202">
        <v>15416</v>
      </c>
      <c r="J51" s="202">
        <v>15645</v>
      </c>
      <c r="K51" s="202">
        <v>15749</v>
      </c>
      <c r="L51" s="202">
        <v>16045</v>
      </c>
      <c r="M51" s="202">
        <v>15971</v>
      </c>
      <c r="N51" s="202">
        <v>16267</v>
      </c>
      <c r="O51" s="202">
        <v>16338</v>
      </c>
      <c r="P51" s="202">
        <v>16466</v>
      </c>
      <c r="Q51" s="202">
        <v>16421</v>
      </c>
      <c r="R51" s="202">
        <v>16549</v>
      </c>
      <c r="S51" s="202">
        <v>16558</v>
      </c>
      <c r="T51" s="202">
        <v>16459</v>
      </c>
      <c r="U51" s="202">
        <v>16524</v>
      </c>
      <c r="V51" s="202">
        <v>16488</v>
      </c>
      <c r="W51" s="202">
        <v>16528</v>
      </c>
      <c r="X51" s="202">
        <v>16417</v>
      </c>
      <c r="Y51" s="202">
        <v>16309</v>
      </c>
      <c r="Z51" s="202">
        <v>16431</v>
      </c>
      <c r="AA51" s="202">
        <v>16335</v>
      </c>
      <c r="AB51" s="202">
        <v>16245</v>
      </c>
      <c r="AC51" s="202">
        <v>16268</v>
      </c>
      <c r="AD51" s="202">
        <v>16470</v>
      </c>
      <c r="AE51" s="202">
        <v>16439</v>
      </c>
      <c r="AF51" s="158">
        <v>16074</v>
      </c>
    </row>
    <row r="52" spans="1:42" ht="11.1" customHeight="1">
      <c r="A52" s="154">
        <v>16075</v>
      </c>
      <c r="B52" s="232" t="s">
        <v>416</v>
      </c>
      <c r="C52" s="202">
        <v>17645</v>
      </c>
      <c r="D52" s="202">
        <v>17275</v>
      </c>
      <c r="E52" s="202">
        <v>16631</v>
      </c>
      <c r="F52" s="202">
        <v>16536</v>
      </c>
      <c r="G52" s="202">
        <v>15940</v>
      </c>
      <c r="H52" s="202">
        <v>15867</v>
      </c>
      <c r="I52" s="202">
        <v>15305</v>
      </c>
      <c r="J52" s="202">
        <v>15329</v>
      </c>
      <c r="K52" s="202">
        <v>15550</v>
      </c>
      <c r="L52" s="202">
        <v>15781</v>
      </c>
      <c r="M52" s="202">
        <v>15559</v>
      </c>
      <c r="N52" s="202">
        <v>15874</v>
      </c>
      <c r="O52" s="202">
        <v>15958</v>
      </c>
      <c r="P52" s="202">
        <v>16188</v>
      </c>
      <c r="Q52" s="202">
        <v>16059</v>
      </c>
      <c r="R52" s="202">
        <v>16039</v>
      </c>
      <c r="S52" s="202">
        <v>16129</v>
      </c>
      <c r="T52" s="202">
        <v>16122</v>
      </c>
      <c r="U52" s="202">
        <v>16041</v>
      </c>
      <c r="V52" s="202">
        <v>15989</v>
      </c>
      <c r="W52" s="202">
        <v>15982</v>
      </c>
      <c r="X52" s="202">
        <v>15854</v>
      </c>
      <c r="Y52" s="202">
        <v>15680</v>
      </c>
      <c r="Z52" s="202">
        <v>15803</v>
      </c>
      <c r="AA52" s="202">
        <v>15713</v>
      </c>
      <c r="AB52" s="202">
        <v>15549</v>
      </c>
      <c r="AC52" s="202">
        <v>15516</v>
      </c>
      <c r="AD52" s="202">
        <v>15715</v>
      </c>
      <c r="AE52" s="202">
        <v>15640</v>
      </c>
      <c r="AF52" s="158">
        <v>16075</v>
      </c>
    </row>
    <row r="53" spans="1:42" ht="11.1" customHeight="1">
      <c r="A53" s="154">
        <v>16076</v>
      </c>
      <c r="B53" s="232" t="s">
        <v>417</v>
      </c>
      <c r="C53" s="202">
        <v>20888</v>
      </c>
      <c r="D53" s="202">
        <v>20170</v>
      </c>
      <c r="E53" s="202">
        <v>19820</v>
      </c>
      <c r="F53" s="202">
        <v>19688</v>
      </c>
      <c r="G53" s="202">
        <v>18814</v>
      </c>
      <c r="H53" s="202">
        <v>18469</v>
      </c>
      <c r="I53" s="202">
        <v>17717</v>
      </c>
      <c r="J53" s="202">
        <v>17656</v>
      </c>
      <c r="K53" s="202">
        <v>18060</v>
      </c>
      <c r="L53" s="202">
        <v>18309</v>
      </c>
      <c r="M53" s="202">
        <v>18187</v>
      </c>
      <c r="N53" s="202">
        <v>18312</v>
      </c>
      <c r="O53" s="202">
        <v>18396</v>
      </c>
      <c r="P53" s="202">
        <v>18491</v>
      </c>
      <c r="Q53" s="202">
        <v>18305</v>
      </c>
      <c r="R53" s="202">
        <v>18380</v>
      </c>
      <c r="S53" s="202">
        <v>18449</v>
      </c>
      <c r="T53" s="202">
        <v>18420</v>
      </c>
      <c r="U53" s="202">
        <v>18465</v>
      </c>
      <c r="V53" s="202">
        <v>18507</v>
      </c>
      <c r="W53" s="202">
        <v>18355</v>
      </c>
      <c r="X53" s="202">
        <v>18174</v>
      </c>
      <c r="Y53" s="202">
        <v>17969</v>
      </c>
      <c r="Z53" s="202">
        <v>18108</v>
      </c>
      <c r="AA53" s="202">
        <v>18051</v>
      </c>
      <c r="AB53" s="202">
        <v>17879</v>
      </c>
      <c r="AC53" s="202">
        <v>17864</v>
      </c>
      <c r="AD53" s="202">
        <v>18050</v>
      </c>
      <c r="AE53" s="202">
        <v>17970</v>
      </c>
      <c r="AF53" s="158">
        <v>16076</v>
      </c>
    </row>
    <row r="54" spans="1:42" ht="11.1" customHeight="1">
      <c r="A54" s="154">
        <v>16077</v>
      </c>
      <c r="B54" s="232" t="s">
        <v>457</v>
      </c>
      <c r="C54" s="202">
        <v>18107</v>
      </c>
      <c r="D54" s="202">
        <v>17612</v>
      </c>
      <c r="E54" s="202">
        <v>16836</v>
      </c>
      <c r="F54" s="202">
        <v>16409</v>
      </c>
      <c r="G54" s="202">
        <v>15788</v>
      </c>
      <c r="H54" s="202">
        <v>15446</v>
      </c>
      <c r="I54" s="202">
        <v>14894</v>
      </c>
      <c r="J54" s="202">
        <v>15112</v>
      </c>
      <c r="K54" s="202">
        <v>15102</v>
      </c>
      <c r="L54" s="202">
        <v>15463</v>
      </c>
      <c r="M54" s="202">
        <v>15393</v>
      </c>
      <c r="N54" s="202">
        <v>15420</v>
      </c>
      <c r="O54" s="202">
        <v>15537</v>
      </c>
      <c r="P54" s="202">
        <v>15712</v>
      </c>
      <c r="Q54" s="202">
        <v>15617</v>
      </c>
      <c r="R54" s="202">
        <v>15648</v>
      </c>
      <c r="S54" s="202">
        <v>15573</v>
      </c>
      <c r="T54" s="202">
        <v>15681</v>
      </c>
      <c r="U54" s="202">
        <v>15802</v>
      </c>
      <c r="V54" s="202">
        <v>15860</v>
      </c>
      <c r="W54" s="202">
        <v>15797</v>
      </c>
      <c r="X54" s="202">
        <v>15730</v>
      </c>
      <c r="Y54" s="202">
        <v>15573</v>
      </c>
      <c r="Z54" s="202">
        <v>15702</v>
      </c>
      <c r="AA54" s="202">
        <v>15651</v>
      </c>
      <c r="AB54" s="202">
        <v>15546</v>
      </c>
      <c r="AC54" s="202">
        <v>15576</v>
      </c>
      <c r="AD54" s="202">
        <v>15794</v>
      </c>
      <c r="AE54" s="202">
        <v>15750</v>
      </c>
      <c r="AF54" s="158">
        <v>16077</v>
      </c>
    </row>
    <row r="55" spans="1:42" s="169" customFormat="1" ht="18" customHeight="1">
      <c r="A55" s="149">
        <v>16</v>
      </c>
      <c r="B55" s="233" t="s">
        <v>458</v>
      </c>
      <c r="C55" s="203">
        <v>421515</v>
      </c>
      <c r="D55" s="203">
        <v>414591</v>
      </c>
      <c r="E55" s="203">
        <v>407171</v>
      </c>
      <c r="F55" s="203">
        <v>401421</v>
      </c>
      <c r="G55" s="203">
        <v>385860</v>
      </c>
      <c r="H55" s="203">
        <v>378837</v>
      </c>
      <c r="I55" s="203">
        <v>368428</v>
      </c>
      <c r="J55" s="203">
        <v>371052</v>
      </c>
      <c r="K55" s="203">
        <v>376010</v>
      </c>
      <c r="L55" s="203">
        <v>383251</v>
      </c>
      <c r="M55" s="203">
        <v>382113</v>
      </c>
      <c r="N55" s="203">
        <v>386985</v>
      </c>
      <c r="O55" s="203">
        <v>392668</v>
      </c>
      <c r="P55" s="203">
        <v>396920</v>
      </c>
      <c r="Q55" s="203">
        <v>396742</v>
      </c>
      <c r="R55" s="203">
        <v>399544</v>
      </c>
      <c r="S55" s="203">
        <v>402965</v>
      </c>
      <c r="T55" s="203">
        <v>405231</v>
      </c>
      <c r="U55" s="203">
        <v>408186</v>
      </c>
      <c r="V55" s="203">
        <v>408266</v>
      </c>
      <c r="W55" s="203">
        <v>405774</v>
      </c>
      <c r="X55" s="203">
        <v>405495</v>
      </c>
      <c r="Y55" s="203">
        <v>401276</v>
      </c>
      <c r="Z55" s="203">
        <v>404856</v>
      </c>
      <c r="AA55" s="203">
        <v>403940</v>
      </c>
      <c r="AB55" s="203">
        <v>400835</v>
      </c>
      <c r="AC55" s="203">
        <v>401027</v>
      </c>
      <c r="AD55" s="203">
        <v>406056</v>
      </c>
      <c r="AE55" s="203">
        <v>405390</v>
      </c>
      <c r="AF55" s="153">
        <v>16</v>
      </c>
    </row>
    <row r="56" spans="1:42" s="147" customFormat="1" ht="7.5" customHeight="1">
      <c r="A56" s="198"/>
      <c r="B56" s="196"/>
      <c r="AF56" s="198"/>
    </row>
    <row r="57" spans="1:42" s="193" customFormat="1" ht="12.75" customHeight="1">
      <c r="A57" s="227" t="s">
        <v>428</v>
      </c>
      <c r="B57" s="171"/>
      <c r="C57" s="200"/>
      <c r="D57" s="200"/>
      <c r="E57" s="200"/>
      <c r="F57" s="200"/>
      <c r="G57" s="200"/>
      <c r="H57" s="200"/>
      <c r="I57" s="200"/>
      <c r="J57" s="200"/>
      <c r="K57" s="200"/>
      <c r="L57" s="200"/>
      <c r="M57" s="200"/>
      <c r="N57" s="200"/>
      <c r="O57" s="200"/>
      <c r="P57" s="200"/>
      <c r="Q57" s="200"/>
      <c r="R57" s="200"/>
      <c r="S57" s="200"/>
      <c r="T57" s="200"/>
      <c r="U57" s="200"/>
      <c r="V57" s="200"/>
      <c r="W57" s="173"/>
    </row>
    <row r="58" spans="1:42" s="75" customFormat="1" ht="14.25" customHeight="1">
      <c r="A58" s="315" t="s">
        <v>394</v>
      </c>
      <c r="B58" s="315"/>
      <c r="C58" s="315"/>
      <c r="D58" s="315"/>
      <c r="E58" s="315"/>
      <c r="F58" s="315"/>
      <c r="G58" s="315"/>
      <c r="H58" s="315"/>
      <c r="I58" s="315"/>
      <c r="J58" s="315"/>
      <c r="K58" s="315"/>
      <c r="L58" s="315"/>
      <c r="M58" s="315"/>
      <c r="N58" s="315"/>
      <c r="O58" s="315"/>
      <c r="P58" s="315"/>
      <c r="Q58" s="315"/>
      <c r="R58" s="315"/>
      <c r="S58" s="315"/>
      <c r="T58" s="315"/>
      <c r="U58" s="315"/>
      <c r="V58" s="316" t="s">
        <v>253</v>
      </c>
      <c r="W58" s="316"/>
      <c r="X58" s="316"/>
      <c r="Y58" s="316"/>
      <c r="Z58" s="316"/>
      <c r="AA58" s="316"/>
      <c r="AB58" s="316"/>
      <c r="AC58" s="316"/>
      <c r="AD58" s="316"/>
      <c r="AE58" s="316"/>
      <c r="AF58" s="316"/>
    </row>
    <row r="59" spans="1:42" ht="7.5" customHeight="1">
      <c r="B59" s="197"/>
      <c r="C59" s="197"/>
      <c r="D59" s="197"/>
      <c r="E59" s="197"/>
      <c r="F59" s="197"/>
      <c r="G59" s="197"/>
      <c r="H59" s="197"/>
      <c r="I59" s="197"/>
      <c r="J59" s="197"/>
      <c r="K59" s="197"/>
      <c r="L59" s="197"/>
      <c r="M59" s="197"/>
      <c r="N59" s="197"/>
      <c r="O59" s="197"/>
      <c r="P59" s="197"/>
      <c r="Q59" s="197"/>
      <c r="R59" s="197"/>
      <c r="S59" s="197"/>
      <c r="T59" s="197"/>
      <c r="U59" s="197"/>
      <c r="V59" s="197"/>
      <c r="W59" s="147"/>
      <c r="X59" s="197"/>
      <c r="Y59" s="197"/>
      <c r="Z59" s="197"/>
      <c r="AA59" s="197"/>
      <c r="AB59" s="197"/>
      <c r="AC59" s="197"/>
      <c r="AD59" s="197"/>
      <c r="AE59" s="197"/>
    </row>
    <row r="60" spans="1:42" ht="33.6" customHeight="1">
      <c r="A60" s="137" t="s">
        <v>460</v>
      </c>
      <c r="B60" s="138" t="s">
        <v>254</v>
      </c>
      <c r="C60" s="189">
        <v>36341</v>
      </c>
      <c r="D60" s="190">
        <v>36707</v>
      </c>
      <c r="E60" s="190">
        <v>37072</v>
      </c>
      <c r="F60" s="190">
        <v>37437</v>
      </c>
      <c r="G60" s="190">
        <v>37802</v>
      </c>
      <c r="H60" s="190">
        <v>38168</v>
      </c>
      <c r="I60" s="190">
        <v>38533</v>
      </c>
      <c r="J60" s="190">
        <v>38898</v>
      </c>
      <c r="K60" s="190">
        <v>39263</v>
      </c>
      <c r="L60" s="190">
        <v>39629</v>
      </c>
      <c r="M60" s="190">
        <v>39994</v>
      </c>
      <c r="N60" s="190">
        <v>40359</v>
      </c>
      <c r="O60" s="190">
        <v>40724</v>
      </c>
      <c r="P60" s="190">
        <v>41090</v>
      </c>
      <c r="Q60" s="192">
        <v>41455</v>
      </c>
      <c r="R60" s="190">
        <v>41820</v>
      </c>
      <c r="S60" s="190">
        <v>42185</v>
      </c>
      <c r="T60" s="190">
        <v>42551</v>
      </c>
      <c r="U60" s="191">
        <v>42916</v>
      </c>
      <c r="V60" s="192">
        <v>43281</v>
      </c>
      <c r="W60" s="190">
        <v>43646</v>
      </c>
      <c r="X60" s="190">
        <v>43921</v>
      </c>
      <c r="Y60" s="190">
        <v>44012</v>
      </c>
      <c r="Z60" s="190">
        <v>44104</v>
      </c>
      <c r="AA60" s="190">
        <v>44196</v>
      </c>
      <c r="AB60" s="190">
        <v>44286</v>
      </c>
      <c r="AC60" s="190">
        <v>44377</v>
      </c>
      <c r="AD60" s="190">
        <v>44469</v>
      </c>
      <c r="AE60" s="190">
        <v>44561</v>
      </c>
      <c r="AF60" s="139" t="s">
        <v>460</v>
      </c>
    </row>
    <row r="61" spans="1:42" s="147" customFormat="1" ht="7.5" customHeight="1">
      <c r="A61" s="198"/>
      <c r="B61" s="196"/>
      <c r="AF61" s="198"/>
    </row>
    <row r="62" spans="1:42" s="198" customFormat="1" ht="11.1" customHeight="1">
      <c r="A62" s="319" t="s">
        <v>449</v>
      </c>
      <c r="B62" s="319"/>
      <c r="C62" s="319"/>
      <c r="D62" s="319"/>
      <c r="E62" s="319"/>
      <c r="F62" s="319"/>
      <c r="G62" s="319"/>
      <c r="H62" s="319"/>
      <c r="I62" s="319"/>
      <c r="J62" s="319"/>
      <c r="K62" s="319"/>
      <c r="L62" s="319"/>
      <c r="M62" s="319"/>
      <c r="N62" s="319"/>
      <c r="O62" s="319"/>
      <c r="P62" s="319"/>
      <c r="Q62" s="319"/>
      <c r="R62" s="319"/>
      <c r="S62" s="319"/>
      <c r="T62" s="319"/>
      <c r="U62" s="319"/>
      <c r="V62" s="319" t="s">
        <v>449</v>
      </c>
      <c r="W62" s="319"/>
      <c r="X62" s="319"/>
      <c r="Y62" s="319"/>
      <c r="Z62" s="319"/>
      <c r="AA62" s="319"/>
      <c r="AB62" s="319"/>
      <c r="AC62" s="319"/>
      <c r="AD62" s="319"/>
      <c r="AE62" s="319"/>
      <c r="AF62" s="319"/>
      <c r="AG62" s="172"/>
      <c r="AH62" s="172"/>
      <c r="AI62" s="172"/>
      <c r="AJ62" s="172"/>
      <c r="AK62" s="172"/>
      <c r="AL62" s="172"/>
      <c r="AM62" s="172"/>
      <c r="AN62" s="172"/>
      <c r="AO62" s="172"/>
      <c r="AP62" s="172"/>
    </row>
    <row r="63" spans="1:42" s="198" customFormat="1" ht="16.350000000000001" customHeight="1">
      <c r="A63" s="319" t="s">
        <v>259</v>
      </c>
      <c r="B63" s="319"/>
      <c r="C63" s="319"/>
      <c r="D63" s="319"/>
      <c r="E63" s="319"/>
      <c r="F63" s="319"/>
      <c r="G63" s="319"/>
      <c r="H63" s="319"/>
      <c r="I63" s="319"/>
      <c r="J63" s="319"/>
      <c r="K63" s="319"/>
      <c r="L63" s="319"/>
      <c r="M63" s="319"/>
      <c r="N63" s="319"/>
      <c r="O63" s="319"/>
      <c r="P63" s="319"/>
      <c r="Q63" s="319"/>
      <c r="R63" s="319"/>
      <c r="S63" s="319"/>
      <c r="T63" s="319"/>
      <c r="U63" s="319"/>
      <c r="V63" s="319" t="s">
        <v>259</v>
      </c>
      <c r="W63" s="319"/>
      <c r="X63" s="319"/>
      <c r="Y63" s="319"/>
      <c r="Z63" s="319"/>
      <c r="AA63" s="319"/>
      <c r="AB63" s="319"/>
      <c r="AC63" s="319"/>
      <c r="AD63" s="319"/>
      <c r="AE63" s="319"/>
      <c r="AF63" s="319"/>
      <c r="AG63" s="172"/>
      <c r="AH63" s="172"/>
      <c r="AI63" s="172"/>
      <c r="AJ63" s="172"/>
      <c r="AK63" s="172"/>
      <c r="AL63" s="172"/>
      <c r="AM63" s="172"/>
      <c r="AN63" s="172"/>
      <c r="AO63" s="172"/>
      <c r="AP63" s="172"/>
    </row>
    <row r="64" spans="1:42" ht="11.1" customHeight="1">
      <c r="A64" s="154">
        <v>16051</v>
      </c>
      <c r="B64" s="232" t="s">
        <v>397</v>
      </c>
      <c r="C64" s="228" t="s">
        <v>39</v>
      </c>
      <c r="D64" s="228">
        <v>-1.5031850608999999</v>
      </c>
      <c r="E64" s="228">
        <v>-1.2311484718000001</v>
      </c>
      <c r="F64" s="228">
        <v>-2.6275939427999999</v>
      </c>
      <c r="G64" s="228">
        <v>-3.6114391038</v>
      </c>
      <c r="H64" s="228">
        <v>-1.2817831425999999</v>
      </c>
      <c r="I64" s="228">
        <v>-2.5363196125999998</v>
      </c>
      <c r="J64" s="228">
        <v>1.8352897336</v>
      </c>
      <c r="K64" s="228">
        <v>1.4195102612999999</v>
      </c>
      <c r="L64" s="228">
        <v>3.1119864095000001</v>
      </c>
      <c r="M64" s="228">
        <v>0.1793342762</v>
      </c>
      <c r="N64" s="228">
        <v>2.0055304905</v>
      </c>
      <c r="O64" s="228">
        <v>3.4556557470999998</v>
      </c>
      <c r="P64" s="228">
        <v>1.6590815059999999</v>
      </c>
      <c r="Q64" s="228">
        <v>2.3510099981999999</v>
      </c>
      <c r="R64" s="228">
        <v>1.6276542163000001</v>
      </c>
      <c r="S64" s="228">
        <v>1.9080783577</v>
      </c>
      <c r="T64" s="228">
        <v>2.2934077326</v>
      </c>
      <c r="U64" s="228">
        <v>3.1152647975000001</v>
      </c>
      <c r="V64" s="228">
        <v>1.9267401933999999</v>
      </c>
      <c r="W64" s="228">
        <v>1.5058268954</v>
      </c>
      <c r="X64" s="228">
        <v>1.1496820154</v>
      </c>
      <c r="Y64" s="228">
        <v>-0.1196172249</v>
      </c>
      <c r="Z64" s="228">
        <v>-0.45702151229999999</v>
      </c>
      <c r="AA64" s="228">
        <v>3.0113504700000002E-2</v>
      </c>
      <c r="AB64" s="228">
        <v>3.6027659900000002E-2</v>
      </c>
      <c r="AC64" s="228">
        <v>1.7553129035999999</v>
      </c>
      <c r="AD64" s="228">
        <v>1.6741640774</v>
      </c>
      <c r="AE64" s="228">
        <v>1.6684806521</v>
      </c>
      <c r="AF64" s="158">
        <v>16051</v>
      </c>
    </row>
    <row r="65" spans="1:32" ht="11.1" customHeight="1">
      <c r="A65" s="154">
        <v>16052</v>
      </c>
      <c r="B65" s="232" t="s">
        <v>398</v>
      </c>
      <c r="C65" s="228" t="s">
        <v>39</v>
      </c>
      <c r="D65" s="228">
        <v>-3.8235787354999999</v>
      </c>
      <c r="E65" s="228">
        <v>-4.1748661103</v>
      </c>
      <c r="F65" s="228">
        <v>-3.6522914554999999</v>
      </c>
      <c r="G65" s="228">
        <v>-5.0426289660999997</v>
      </c>
      <c r="H65" s="228">
        <v>-3.7732632476000001</v>
      </c>
      <c r="I65" s="228">
        <v>-4.7095993150000002</v>
      </c>
      <c r="J65" s="228">
        <v>1.1310114031</v>
      </c>
      <c r="K65" s="228">
        <v>2.2673652603000001</v>
      </c>
      <c r="L65" s="228">
        <v>0.69808550800000002</v>
      </c>
      <c r="M65" s="228">
        <v>-2.1184171377999998</v>
      </c>
      <c r="N65" s="228">
        <v>0.69305124929999995</v>
      </c>
      <c r="O65" s="228">
        <v>1.0444967699000001</v>
      </c>
      <c r="P65" s="228">
        <v>1.622251434</v>
      </c>
      <c r="Q65" s="228">
        <v>-0.54387770099999999</v>
      </c>
      <c r="R65" s="228">
        <v>-6.7986993800000006E-2</v>
      </c>
      <c r="S65" s="228">
        <v>-0.44961102730000002</v>
      </c>
      <c r="T65" s="228">
        <v>1.1142475114999999</v>
      </c>
      <c r="U65" s="228">
        <v>1.2430208639</v>
      </c>
      <c r="V65" s="228">
        <v>0.8475314196</v>
      </c>
      <c r="W65" s="228">
        <v>-0.31371420350000001</v>
      </c>
      <c r="X65" s="228">
        <v>-0.50293378040000003</v>
      </c>
      <c r="Y65" s="228">
        <v>-1.8044808869</v>
      </c>
      <c r="Z65" s="228">
        <v>-1.4280399507999999</v>
      </c>
      <c r="AA65" s="228">
        <v>-0.88658606790000005</v>
      </c>
      <c r="AB65" s="228">
        <v>-0.3747494408</v>
      </c>
      <c r="AC65" s="228">
        <v>0.72035517920000003</v>
      </c>
      <c r="AD65" s="228">
        <v>1.3790500523</v>
      </c>
      <c r="AE65" s="228">
        <v>2.1840148698999999</v>
      </c>
      <c r="AF65" s="158">
        <v>16052</v>
      </c>
    </row>
    <row r="66" spans="1:32" ht="11.1" customHeight="1">
      <c r="A66" s="154">
        <v>16053</v>
      </c>
      <c r="B66" s="232" t="s">
        <v>399</v>
      </c>
      <c r="C66" s="228" t="s">
        <v>39</v>
      </c>
      <c r="D66" s="228">
        <v>-0.33478773909999998</v>
      </c>
      <c r="E66" s="228">
        <v>-0.72689226019999997</v>
      </c>
      <c r="F66" s="228">
        <v>-1.7972541950000001</v>
      </c>
      <c r="G66" s="228">
        <v>-4.7052842657999996</v>
      </c>
      <c r="H66" s="228">
        <v>-1.9116208767</v>
      </c>
      <c r="I66" s="228">
        <v>-3.09402949</v>
      </c>
      <c r="J66" s="228">
        <v>3.7197555499999999</v>
      </c>
      <c r="K66" s="228">
        <v>2.4710656847000001</v>
      </c>
      <c r="L66" s="228">
        <v>3.2475723883000001</v>
      </c>
      <c r="M66" s="228">
        <v>0.91208728760000002</v>
      </c>
      <c r="N66" s="228">
        <v>1.9287624946999999</v>
      </c>
      <c r="O66" s="228">
        <v>2.4558011049999999</v>
      </c>
      <c r="P66" s="228">
        <v>1.7552374019000001</v>
      </c>
      <c r="Q66" s="228">
        <v>0.63328033920000004</v>
      </c>
      <c r="R66" s="228">
        <v>1.4534347929</v>
      </c>
      <c r="S66" s="228">
        <v>0.65401884200000004</v>
      </c>
      <c r="T66" s="228">
        <v>2.5552432767000002</v>
      </c>
      <c r="U66" s="228">
        <v>2.6047166490999998</v>
      </c>
      <c r="V66" s="228">
        <v>2.0779220778999998</v>
      </c>
      <c r="W66" s="228">
        <v>1.6227375293999999</v>
      </c>
      <c r="X66" s="228">
        <v>1.1941008563</v>
      </c>
      <c r="Y66" s="228">
        <v>-0.76061794299999996</v>
      </c>
      <c r="Z66" s="228">
        <v>-0.16852354650000001</v>
      </c>
      <c r="AA66" s="228">
        <v>0.2280099666</v>
      </c>
      <c r="AB66" s="228">
        <v>0.1762963659</v>
      </c>
      <c r="AC66" s="228">
        <v>2.0089498239000001</v>
      </c>
      <c r="AD66" s="228">
        <v>1.3996998968000001</v>
      </c>
      <c r="AE66" s="228">
        <v>1.6979760313000001</v>
      </c>
      <c r="AF66" s="158">
        <v>16053</v>
      </c>
    </row>
    <row r="67" spans="1:32" ht="11.1" customHeight="1">
      <c r="A67" s="154">
        <v>16054</v>
      </c>
      <c r="B67" s="232" t="s">
        <v>400</v>
      </c>
      <c r="C67" s="228" t="s">
        <v>39</v>
      </c>
      <c r="D67" s="228">
        <v>-3.9421813402999999</v>
      </c>
      <c r="E67" s="228">
        <v>-2.9056087550999998</v>
      </c>
      <c r="F67" s="228">
        <v>-3.9844454463000001</v>
      </c>
      <c r="G67" s="228">
        <v>-7.3897986734999996</v>
      </c>
      <c r="H67" s="228">
        <v>-4.2844466979</v>
      </c>
      <c r="I67" s="228">
        <v>-4.8669050457000003</v>
      </c>
      <c r="J67" s="228">
        <v>-0.66819795360000001</v>
      </c>
      <c r="K67" s="228">
        <v>0.9740032233</v>
      </c>
      <c r="L67" s="228">
        <v>1.3879250500000001E-2</v>
      </c>
      <c r="M67" s="228">
        <v>-3.9480988066</v>
      </c>
      <c r="N67" s="228">
        <v>-0.76572997180000002</v>
      </c>
      <c r="O67" s="228">
        <v>1.4122443037000001</v>
      </c>
      <c r="P67" s="228">
        <v>-1.0552006317</v>
      </c>
      <c r="Q67" s="228">
        <v>-2.038595473</v>
      </c>
      <c r="R67" s="228">
        <v>-0.53321484109999995</v>
      </c>
      <c r="S67" s="228">
        <v>-0.65520065520000004</v>
      </c>
      <c r="T67" s="228">
        <v>-1.2890654276</v>
      </c>
      <c r="U67" s="228">
        <v>0.27332776549999999</v>
      </c>
      <c r="V67" s="228">
        <v>-0.1665783297</v>
      </c>
      <c r="W67" s="228">
        <v>5.3924914676000002</v>
      </c>
      <c r="X67" s="228">
        <v>-1.2232856012</v>
      </c>
      <c r="Y67" s="228">
        <v>-2.6914219919</v>
      </c>
      <c r="Z67" s="228">
        <v>-2.8402197959</v>
      </c>
      <c r="AA67" s="228">
        <v>-2.9042951859000001</v>
      </c>
      <c r="AB67" s="228">
        <v>-2.4113061848999999</v>
      </c>
      <c r="AC67" s="228">
        <v>-0.7469309274</v>
      </c>
      <c r="AD67" s="228">
        <v>0.2570694087</v>
      </c>
      <c r="AE67" s="228">
        <v>0.87582572550000004</v>
      </c>
      <c r="AF67" s="158">
        <v>16054</v>
      </c>
    </row>
    <row r="68" spans="1:32" ht="11.1" customHeight="1">
      <c r="A68" s="154">
        <v>16055</v>
      </c>
      <c r="B68" s="232" t="s">
        <v>601</v>
      </c>
      <c r="C68" s="228" t="s">
        <v>39</v>
      </c>
      <c r="D68" s="228">
        <v>-2.5978281221000001</v>
      </c>
      <c r="E68" s="228">
        <v>-2.1625258301999999</v>
      </c>
      <c r="F68" s="228">
        <v>-2.4166216414999999</v>
      </c>
      <c r="G68" s="228">
        <v>-4.5552926963999996</v>
      </c>
      <c r="H68" s="228">
        <v>-1.8985339099</v>
      </c>
      <c r="I68" s="228">
        <v>-2.5696161702999998</v>
      </c>
      <c r="J68" s="228">
        <v>1.9201059369</v>
      </c>
      <c r="K68" s="228">
        <v>3.3347769597000001</v>
      </c>
      <c r="L68" s="228">
        <v>3.4105196981999999</v>
      </c>
      <c r="M68" s="228">
        <v>1.0182886671</v>
      </c>
      <c r="N68" s="228">
        <v>1.4844533601000001</v>
      </c>
      <c r="O68" s="228">
        <v>2.2929432693999998</v>
      </c>
      <c r="P68" s="228">
        <v>1.8647342995</v>
      </c>
      <c r="Q68" s="228">
        <v>1.1049985773</v>
      </c>
      <c r="R68" s="228">
        <v>0.85369857869999999</v>
      </c>
      <c r="S68" s="228">
        <v>1.2883121715000001</v>
      </c>
      <c r="T68" s="228">
        <v>3.5310864175000001</v>
      </c>
      <c r="U68" s="228">
        <v>1.8450348162000001</v>
      </c>
      <c r="V68" s="228">
        <v>2.0467708923000001</v>
      </c>
      <c r="W68" s="228">
        <v>1.6728545213999999</v>
      </c>
      <c r="X68" s="228">
        <v>1.3872441210999999</v>
      </c>
      <c r="Y68" s="228">
        <v>-0.20566631690000001</v>
      </c>
      <c r="Z68" s="228">
        <v>-0.68578038500000005</v>
      </c>
      <c r="AA68" s="228">
        <v>-0.40723041760000001</v>
      </c>
      <c r="AB68" s="228">
        <v>-0.1001168029</v>
      </c>
      <c r="AC68" s="228">
        <v>1.2533647375999999</v>
      </c>
      <c r="AD68" s="228">
        <v>1.3519134774999999</v>
      </c>
      <c r="AE68" s="228">
        <v>2.0194434013000002</v>
      </c>
      <c r="AF68" s="158">
        <v>16055</v>
      </c>
    </row>
    <row r="69" spans="1:32" ht="11.1" customHeight="1">
      <c r="A69" s="154">
        <v>16056</v>
      </c>
      <c r="B69" s="232" t="s">
        <v>602</v>
      </c>
      <c r="C69" s="228" t="s">
        <v>39</v>
      </c>
      <c r="D69" s="228">
        <v>-1.2100259291</v>
      </c>
      <c r="E69" s="228">
        <v>1.24984377E-2</v>
      </c>
      <c r="F69" s="228">
        <v>-0.74981254689999999</v>
      </c>
      <c r="G69" s="228">
        <v>-2.7889700327</v>
      </c>
      <c r="H69" s="228">
        <v>-1.6125898582</v>
      </c>
      <c r="I69" s="228">
        <v>-3.1200631911999999</v>
      </c>
      <c r="J69" s="228">
        <v>0.83571137380000005</v>
      </c>
      <c r="K69" s="228">
        <v>1.9001414998999999</v>
      </c>
      <c r="L69" s="228">
        <v>1.4216755935000001</v>
      </c>
      <c r="M69" s="228">
        <v>-3.8336158560000002</v>
      </c>
      <c r="N69" s="228">
        <v>3.5050847458000001</v>
      </c>
      <c r="O69" s="228">
        <v>2.4169777951999998</v>
      </c>
      <c r="P69" s="228">
        <v>2.0401637247000002</v>
      </c>
      <c r="Q69" s="228">
        <v>-0.55781886560000005</v>
      </c>
      <c r="R69" s="228">
        <v>2.1366443968</v>
      </c>
      <c r="S69" s="228">
        <v>2.6226473311</v>
      </c>
      <c r="T69" s="228">
        <v>0.61936259770000002</v>
      </c>
      <c r="U69" s="228">
        <v>1.1653618598</v>
      </c>
      <c r="V69" s="228">
        <v>0.47849716450000002</v>
      </c>
      <c r="W69" s="228">
        <v>-4.1154682800000002E-2</v>
      </c>
      <c r="X69" s="228">
        <v>-0.74802685830000004</v>
      </c>
      <c r="Y69" s="228">
        <v>-2.4114810021999999</v>
      </c>
      <c r="Z69" s="228">
        <v>-2.3337019147000002</v>
      </c>
      <c r="AA69" s="228">
        <v>-2.3469207694000001</v>
      </c>
      <c r="AB69" s="228">
        <v>-2.2194528514999998</v>
      </c>
      <c r="AC69" s="228">
        <v>-0.4761330762</v>
      </c>
      <c r="AD69" s="228" t="s">
        <v>310</v>
      </c>
      <c r="AE69" s="228" t="s">
        <v>310</v>
      </c>
      <c r="AF69" s="158">
        <v>16056</v>
      </c>
    </row>
    <row r="70" spans="1:32" ht="18" customHeight="1">
      <c r="A70" s="154">
        <v>16061</v>
      </c>
      <c r="B70" s="232" t="s">
        <v>403</v>
      </c>
      <c r="C70" s="228" t="s">
        <v>39</v>
      </c>
      <c r="D70" s="228">
        <v>-1.1536361154000001</v>
      </c>
      <c r="E70" s="228">
        <v>-2.4078635391000001</v>
      </c>
      <c r="F70" s="228">
        <v>-0.46231866970000002</v>
      </c>
      <c r="G70" s="228">
        <v>-1.7417474347999999</v>
      </c>
      <c r="H70" s="228">
        <v>-1.3795099363000001</v>
      </c>
      <c r="I70" s="228">
        <v>-1.154260002</v>
      </c>
      <c r="J70" s="228">
        <v>1.3879267689000001</v>
      </c>
      <c r="K70" s="228">
        <v>1.7886337570999999</v>
      </c>
      <c r="L70" s="228">
        <v>1.3161049048</v>
      </c>
      <c r="M70" s="228">
        <v>-1.7438421314000001</v>
      </c>
      <c r="N70" s="228">
        <v>0.96806819820000001</v>
      </c>
      <c r="O70" s="228">
        <v>0.91108567070000002</v>
      </c>
      <c r="P70" s="228">
        <v>0.58142283149999996</v>
      </c>
      <c r="Q70" s="228">
        <v>-0.81774602880000002</v>
      </c>
      <c r="R70" s="228">
        <v>-0.59704321459999998</v>
      </c>
      <c r="S70" s="228">
        <v>0.1954428449</v>
      </c>
      <c r="T70" s="228">
        <v>-6.4227603600000002E-2</v>
      </c>
      <c r="U70" s="228">
        <v>0.22137059340000001</v>
      </c>
      <c r="V70" s="228">
        <v>0.19238077140000001</v>
      </c>
      <c r="W70" s="228">
        <v>-0.1351191182</v>
      </c>
      <c r="X70" s="228">
        <v>-1.1522048363999999</v>
      </c>
      <c r="Y70" s="228">
        <v>-1.9844284086999999</v>
      </c>
      <c r="Z70" s="228">
        <v>-1.7454596847999999</v>
      </c>
      <c r="AA70" s="228">
        <v>-1.1465424579000001</v>
      </c>
      <c r="AB70" s="228">
        <v>-1.1368542236000001</v>
      </c>
      <c r="AC70" s="228">
        <v>-6.2966192000000004E-2</v>
      </c>
      <c r="AD70" s="228">
        <v>0.3476217875</v>
      </c>
      <c r="AE70" s="228">
        <v>0.62824694940000003</v>
      </c>
      <c r="AF70" s="158">
        <v>16061</v>
      </c>
    </row>
    <row r="71" spans="1:32" ht="11.1" customHeight="1">
      <c r="A71" s="154">
        <v>16062</v>
      </c>
      <c r="B71" s="232" t="s">
        <v>404</v>
      </c>
      <c r="C71" s="228" t="s">
        <v>39</v>
      </c>
      <c r="D71" s="228">
        <v>-2.9045063178000001</v>
      </c>
      <c r="E71" s="228">
        <v>-3.8263323064999999</v>
      </c>
      <c r="F71" s="228">
        <v>-1.0477787090999999</v>
      </c>
      <c r="G71" s="228">
        <v>-4.3807103528000004</v>
      </c>
      <c r="H71" s="228">
        <v>-1.5186989812</v>
      </c>
      <c r="I71" s="228">
        <v>-2.3934973977</v>
      </c>
      <c r="J71" s="228">
        <v>0.33573615089999997</v>
      </c>
      <c r="K71" s="228">
        <v>1.6796247089</v>
      </c>
      <c r="L71" s="228">
        <v>1.0485562186999999</v>
      </c>
      <c r="M71" s="228">
        <v>-1.7337164751</v>
      </c>
      <c r="N71" s="228">
        <v>1.4101439387000001</v>
      </c>
      <c r="O71" s="228">
        <v>1.6052032937</v>
      </c>
      <c r="P71" s="228">
        <v>0.85456609490000002</v>
      </c>
      <c r="Q71" s="228">
        <v>-0.25638620519999999</v>
      </c>
      <c r="R71" s="228">
        <v>0.36989436069999998</v>
      </c>
      <c r="S71" s="228">
        <v>-0.1249258253</v>
      </c>
      <c r="T71" s="228">
        <v>1.075705932</v>
      </c>
      <c r="U71" s="228">
        <v>0.65587971410000001</v>
      </c>
      <c r="V71" s="228">
        <v>0</v>
      </c>
      <c r="W71" s="228">
        <v>-0.47333640690000001</v>
      </c>
      <c r="X71" s="228">
        <v>-0.47527335980000002</v>
      </c>
      <c r="Y71" s="228">
        <v>-2.3007319107000002</v>
      </c>
      <c r="Z71" s="228">
        <v>-1.9390412008</v>
      </c>
      <c r="AA71" s="228">
        <v>-0.95843672459999996</v>
      </c>
      <c r="AB71" s="228">
        <v>-0.93011642059999999</v>
      </c>
      <c r="AC71" s="228">
        <v>0.73018080669999996</v>
      </c>
      <c r="AD71" s="228">
        <v>0.51543171310000002</v>
      </c>
      <c r="AE71" s="228">
        <v>0.1002160909</v>
      </c>
      <c r="AF71" s="158">
        <v>16062</v>
      </c>
    </row>
    <row r="72" spans="1:32" ht="11.1" customHeight="1">
      <c r="A72" s="154">
        <v>16063</v>
      </c>
      <c r="B72" s="232" t="s">
        <v>454</v>
      </c>
      <c r="C72" s="228" t="s">
        <v>39</v>
      </c>
      <c r="D72" s="228">
        <v>-1.3984788476000001</v>
      </c>
      <c r="E72" s="228">
        <v>3.0214702100000001E-2</v>
      </c>
      <c r="F72" s="228">
        <v>-1.1993390309</v>
      </c>
      <c r="G72" s="228">
        <v>-2.1544437650999999</v>
      </c>
      <c r="H72" s="228">
        <v>-1.8048816351000001</v>
      </c>
      <c r="I72" s="228">
        <v>-1.9803092126999999</v>
      </c>
      <c r="J72" s="228">
        <v>0.96051023530000001</v>
      </c>
      <c r="K72" s="228">
        <v>1.4488093661999999</v>
      </c>
      <c r="L72" s="228">
        <v>1.9184518150000001</v>
      </c>
      <c r="M72" s="228">
        <v>-3.3713825777999999</v>
      </c>
      <c r="N72" s="228">
        <v>1.2627075326999999</v>
      </c>
      <c r="O72" s="228">
        <v>1.7423817535999999</v>
      </c>
      <c r="P72" s="228">
        <v>0.50347286020000004</v>
      </c>
      <c r="Q72" s="228">
        <v>-1.6070645020000001</v>
      </c>
      <c r="R72" s="228">
        <v>-0.2136871249</v>
      </c>
      <c r="S72" s="228">
        <v>-0.17504003579999999</v>
      </c>
      <c r="T72" s="228">
        <v>-3.54424713E-2</v>
      </c>
      <c r="U72" s="228">
        <v>-0.13062382210000001</v>
      </c>
      <c r="V72" s="228">
        <v>-0.38304153670000002</v>
      </c>
      <c r="W72" s="228">
        <v>-8.5831113778999999</v>
      </c>
      <c r="X72" s="228">
        <v>2.2030867876000002</v>
      </c>
      <c r="Y72" s="228">
        <v>3.0530592146000002</v>
      </c>
      <c r="Z72" s="228">
        <v>-2.4653105214000002</v>
      </c>
      <c r="AA72" s="228">
        <v>-1.9149848048</v>
      </c>
      <c r="AB72" s="228">
        <v>0.33982827609999999</v>
      </c>
      <c r="AC72" s="228">
        <v>-0.69087723489999997</v>
      </c>
      <c r="AD72" s="202" t="s">
        <v>310</v>
      </c>
      <c r="AE72" s="202" t="s">
        <v>310</v>
      </c>
      <c r="AF72" s="158">
        <v>16063</v>
      </c>
    </row>
    <row r="73" spans="1:32" ht="11.1" customHeight="1">
      <c r="A73" s="154">
        <v>16064</v>
      </c>
      <c r="B73" s="232" t="s">
        <v>396</v>
      </c>
      <c r="C73" s="228" t="s">
        <v>39</v>
      </c>
      <c r="D73" s="228">
        <v>-3.2156226041</v>
      </c>
      <c r="E73" s="228">
        <v>-2.3578751164999998</v>
      </c>
      <c r="F73" s="228">
        <v>-2.4219719385</v>
      </c>
      <c r="G73" s="228">
        <v>-3.5140488591999999</v>
      </c>
      <c r="H73" s="228">
        <v>-2.1137469586000002</v>
      </c>
      <c r="I73" s="228">
        <v>-2.3924188285999999</v>
      </c>
      <c r="J73" s="228">
        <v>1.1432967266</v>
      </c>
      <c r="K73" s="228">
        <v>1.9722520915999999</v>
      </c>
      <c r="L73" s="228">
        <v>2.7725624341000001</v>
      </c>
      <c r="M73" s="228">
        <v>-1.7167596786999999</v>
      </c>
      <c r="N73" s="228">
        <v>1.2298525705000001</v>
      </c>
      <c r="O73" s="228">
        <v>1.2702485159000001</v>
      </c>
      <c r="P73" s="228">
        <v>0.75258935449999997</v>
      </c>
      <c r="Q73" s="228">
        <v>-0.56700522630000005</v>
      </c>
      <c r="R73" s="228">
        <v>0.68428621010000001</v>
      </c>
      <c r="S73" s="228">
        <v>0.52942624969999996</v>
      </c>
      <c r="T73" s="228">
        <v>0.99203919169999999</v>
      </c>
      <c r="U73" s="228">
        <v>0.71307300510000005</v>
      </c>
      <c r="V73" s="228">
        <v>0.38772757920000001</v>
      </c>
      <c r="W73" s="228">
        <v>-0.80364639559999995</v>
      </c>
      <c r="X73" s="228">
        <v>-0.86476273530000003</v>
      </c>
      <c r="Y73" s="228">
        <v>-2.1765417170000001</v>
      </c>
      <c r="Z73" s="228">
        <v>-1.7597058402000001</v>
      </c>
      <c r="AA73" s="228">
        <v>-1.1317645348000001</v>
      </c>
      <c r="AB73" s="228">
        <v>-1.3756536186999999</v>
      </c>
      <c r="AC73" s="228">
        <v>0.34857849200000002</v>
      </c>
      <c r="AD73" s="228">
        <v>0.30866447930000002</v>
      </c>
      <c r="AE73" s="228">
        <v>8.0890283399999999E-2</v>
      </c>
      <c r="AF73" s="158">
        <v>16064</v>
      </c>
    </row>
    <row r="74" spans="1:32" ht="11.1" customHeight="1">
      <c r="A74" s="154">
        <v>16065</v>
      </c>
      <c r="B74" s="232" t="s">
        <v>406</v>
      </c>
      <c r="C74" s="228" t="s">
        <v>39</v>
      </c>
      <c r="D74" s="228">
        <v>-6.4363082983000002</v>
      </c>
      <c r="E74" s="228">
        <v>-3.4379385126000002</v>
      </c>
      <c r="F74" s="228">
        <v>-1.9221877271000001</v>
      </c>
      <c r="G74" s="228">
        <v>-3.6536907327999999</v>
      </c>
      <c r="H74" s="228">
        <v>-1.9398133584999999</v>
      </c>
      <c r="I74" s="228">
        <v>-4.0775591673999996</v>
      </c>
      <c r="J74" s="228">
        <v>1.1296076100000001</v>
      </c>
      <c r="K74" s="228">
        <v>2.9431216931000002</v>
      </c>
      <c r="L74" s="228">
        <v>1.0957632866</v>
      </c>
      <c r="M74" s="228">
        <v>-2.3478322271000001</v>
      </c>
      <c r="N74" s="228">
        <v>1.7028815213999999</v>
      </c>
      <c r="O74" s="228">
        <v>1.2193387842000001</v>
      </c>
      <c r="P74" s="228">
        <v>0.90260948969999999</v>
      </c>
      <c r="Q74" s="228">
        <v>-0.39331709009999999</v>
      </c>
      <c r="R74" s="228">
        <v>0.33197050700000003</v>
      </c>
      <c r="S74" s="228">
        <v>-0.50849818889999998</v>
      </c>
      <c r="T74" s="228">
        <v>0.6056150669</v>
      </c>
      <c r="U74" s="228">
        <v>-0.29576533630000001</v>
      </c>
      <c r="V74" s="228">
        <v>-0.50952746559999995</v>
      </c>
      <c r="W74" s="228">
        <v>-0.78223656519999996</v>
      </c>
      <c r="X74" s="228">
        <v>-0.49786883479999999</v>
      </c>
      <c r="Y74" s="228">
        <v>-2.3793530139999999</v>
      </c>
      <c r="Z74" s="228">
        <v>-1.9106717150000001</v>
      </c>
      <c r="AA74" s="228">
        <v>-1.3151311557000001</v>
      </c>
      <c r="AB74" s="228">
        <v>-1.1591072713999999</v>
      </c>
      <c r="AC74" s="228">
        <v>0.1014051862</v>
      </c>
      <c r="AD74" s="228">
        <v>0.37885557019999999</v>
      </c>
      <c r="AE74" s="228">
        <v>0.42369812410000002</v>
      </c>
      <c r="AF74" s="158">
        <v>16065</v>
      </c>
    </row>
    <row r="75" spans="1:32" ht="11.1" customHeight="1">
      <c r="A75" s="154">
        <v>16066</v>
      </c>
      <c r="B75" s="232" t="s">
        <v>407</v>
      </c>
      <c r="C75" s="228" t="s">
        <v>39</v>
      </c>
      <c r="D75" s="228">
        <v>-1.7664270491</v>
      </c>
      <c r="E75" s="228">
        <v>-0.44311245129999999</v>
      </c>
      <c r="F75" s="228">
        <v>-1.6307459324</v>
      </c>
      <c r="G75" s="228">
        <v>-3.8187143286</v>
      </c>
      <c r="H75" s="228">
        <v>-1.6142885028</v>
      </c>
      <c r="I75" s="228">
        <v>-1.4800706307</v>
      </c>
      <c r="J75" s="228">
        <v>0.39672150960000002</v>
      </c>
      <c r="K75" s="228">
        <v>2.2505716693000002</v>
      </c>
      <c r="L75" s="228">
        <v>1.1122881356000001</v>
      </c>
      <c r="M75" s="228">
        <v>-3.3719418738</v>
      </c>
      <c r="N75" s="228">
        <v>-5.6219255099999997E-2</v>
      </c>
      <c r="O75" s="228">
        <v>2.9250457038</v>
      </c>
      <c r="P75" s="228">
        <v>3.7085472299999998E-2</v>
      </c>
      <c r="Q75" s="228">
        <v>-0.79801763830000005</v>
      </c>
      <c r="R75" s="228">
        <v>0.46417402590000001</v>
      </c>
      <c r="S75" s="228">
        <v>0.25059221990000002</v>
      </c>
      <c r="T75" s="228">
        <v>-0.50969593999999996</v>
      </c>
      <c r="U75" s="228">
        <v>0.24339496720000001</v>
      </c>
      <c r="V75" s="228">
        <v>-9.3988642999999997E-2</v>
      </c>
      <c r="W75" s="228">
        <v>2.4107247853999998</v>
      </c>
      <c r="X75" s="228">
        <v>-1.0346740107000001</v>
      </c>
      <c r="Y75" s="228">
        <v>-1.9214575518999999</v>
      </c>
      <c r="Z75" s="228">
        <v>-2.084360657</v>
      </c>
      <c r="AA75" s="228">
        <v>-1.4796310530000001</v>
      </c>
      <c r="AB75" s="228">
        <v>-1.6832218914999999</v>
      </c>
      <c r="AC75" s="228">
        <v>-0.65563534189999995</v>
      </c>
      <c r="AD75" s="228">
        <v>-0.25374319639999998</v>
      </c>
      <c r="AE75" s="228">
        <v>-0.41934854690000001</v>
      </c>
      <c r="AF75" s="158">
        <v>16066</v>
      </c>
    </row>
    <row r="76" spans="1:32" ht="18" customHeight="1">
      <c r="A76" s="154">
        <v>16067</v>
      </c>
      <c r="B76" s="232" t="s">
        <v>455</v>
      </c>
      <c r="C76" s="228" t="s">
        <v>39</v>
      </c>
      <c r="D76" s="228">
        <v>-2.0489790189999999</v>
      </c>
      <c r="E76" s="228">
        <v>-1.6638011318999999</v>
      </c>
      <c r="F76" s="228">
        <v>-1.4114775894</v>
      </c>
      <c r="G76" s="228">
        <v>-3.2679376338999999</v>
      </c>
      <c r="H76" s="228">
        <v>-1.2833489296</v>
      </c>
      <c r="I76" s="228">
        <v>-2.5052717107000002</v>
      </c>
      <c r="J76" s="228">
        <v>0.8314151917</v>
      </c>
      <c r="K76" s="228">
        <v>2.1017416117000001</v>
      </c>
      <c r="L76" s="228">
        <v>3.1031359019</v>
      </c>
      <c r="M76" s="228">
        <v>-3.2695866749000002</v>
      </c>
      <c r="N76" s="228">
        <v>1.7412646877</v>
      </c>
      <c r="O76" s="228">
        <v>2.1540507171000001</v>
      </c>
      <c r="P76" s="228">
        <v>0.81444429979999999</v>
      </c>
      <c r="Q76" s="228">
        <v>-0.2176439124</v>
      </c>
      <c r="R76" s="228">
        <v>0.99817002160000001</v>
      </c>
      <c r="S76" s="228">
        <v>0.97000311130000005</v>
      </c>
      <c r="T76" s="228">
        <v>0.53834581010000004</v>
      </c>
      <c r="U76" s="228">
        <v>0.88342407960000002</v>
      </c>
      <c r="V76" s="228">
        <v>1.3045964687</v>
      </c>
      <c r="W76" s="228">
        <v>3.5282080000000001E-3</v>
      </c>
      <c r="X76" s="228">
        <v>-0.47010352840000003</v>
      </c>
      <c r="Y76" s="228">
        <v>-1.4817950889</v>
      </c>
      <c r="Z76" s="228">
        <v>-1.5464275784999999</v>
      </c>
      <c r="AA76" s="228">
        <v>-0.84968926649999998</v>
      </c>
      <c r="AB76" s="228">
        <v>-0.4440198836</v>
      </c>
      <c r="AC76" s="228">
        <v>0.89707778260000004</v>
      </c>
      <c r="AD76" s="228">
        <v>1.2248067488000001</v>
      </c>
      <c r="AE76" s="228">
        <v>1.1632848189</v>
      </c>
      <c r="AF76" s="158">
        <v>16067</v>
      </c>
    </row>
    <row r="77" spans="1:32" ht="11.1" customHeight="1">
      <c r="A77" s="154">
        <v>16068</v>
      </c>
      <c r="B77" s="232" t="s">
        <v>409</v>
      </c>
      <c r="C77" s="228" t="s">
        <v>39</v>
      </c>
      <c r="D77" s="228">
        <v>-0.55013020830000003</v>
      </c>
      <c r="E77" s="228">
        <v>-3.116100946</v>
      </c>
      <c r="F77" s="228">
        <v>-2.3615662690999999</v>
      </c>
      <c r="G77" s="228">
        <v>-3.6920415224999998</v>
      </c>
      <c r="H77" s="228">
        <v>-0.26946430500000002</v>
      </c>
      <c r="I77" s="228">
        <v>-2.9937315368999999</v>
      </c>
      <c r="J77" s="228">
        <v>1.4595016155</v>
      </c>
      <c r="K77" s="228">
        <v>1.3799414348000001</v>
      </c>
      <c r="L77" s="228">
        <v>2.5923385203999998</v>
      </c>
      <c r="M77" s="228">
        <v>-1.5695935244999999</v>
      </c>
      <c r="N77" s="228">
        <v>1.0511637885</v>
      </c>
      <c r="O77" s="228">
        <v>1.4082015355999999</v>
      </c>
      <c r="P77" s="228">
        <v>0.76759359410000005</v>
      </c>
      <c r="Q77" s="228">
        <v>0.24237387899999999</v>
      </c>
      <c r="R77" s="228">
        <v>-6.9082242000000002E-3</v>
      </c>
      <c r="S77" s="228">
        <v>-0.39379598599999999</v>
      </c>
      <c r="T77" s="228">
        <v>-0.45777700710000002</v>
      </c>
      <c r="U77" s="228">
        <v>-0.9302163537</v>
      </c>
      <c r="V77" s="228">
        <v>-0.84048389369999998</v>
      </c>
      <c r="W77" s="228">
        <v>-3.4294428484999999</v>
      </c>
      <c r="X77" s="228">
        <v>-1.8267855178000001</v>
      </c>
      <c r="Y77" s="228">
        <v>-2.7212633125000001</v>
      </c>
      <c r="Z77" s="228">
        <v>-2.3382412042</v>
      </c>
      <c r="AA77" s="228">
        <v>-1.5101919357</v>
      </c>
      <c r="AB77" s="228">
        <v>-1.6104323133</v>
      </c>
      <c r="AC77" s="228">
        <v>-0.19253274940000001</v>
      </c>
      <c r="AD77" s="228">
        <v>0.38532041449999999</v>
      </c>
      <c r="AE77" s="228">
        <v>0.35501170780000002</v>
      </c>
      <c r="AF77" s="158">
        <v>16068</v>
      </c>
    </row>
    <row r="78" spans="1:32" ht="11.1" customHeight="1">
      <c r="A78" s="154">
        <v>16069</v>
      </c>
      <c r="B78" s="232" t="s">
        <v>410</v>
      </c>
      <c r="C78" s="228" t="s">
        <v>39</v>
      </c>
      <c r="D78" s="228">
        <v>-2.0330452634</v>
      </c>
      <c r="E78" s="228">
        <v>0.38192449389999999</v>
      </c>
      <c r="F78" s="228">
        <v>-1.0673400673</v>
      </c>
      <c r="G78" s="228">
        <v>-3.4135384406</v>
      </c>
      <c r="H78" s="228">
        <v>-1.8710359407999999</v>
      </c>
      <c r="I78" s="228">
        <v>-1.5260871126</v>
      </c>
      <c r="J78" s="228">
        <v>1.0501750292000001</v>
      </c>
      <c r="K78" s="228">
        <v>2.7894053118</v>
      </c>
      <c r="L78" s="228">
        <v>2.0572230998999999</v>
      </c>
      <c r="M78" s="228">
        <v>-2.7725224449999999</v>
      </c>
      <c r="N78" s="228">
        <v>0.92694144700000003</v>
      </c>
      <c r="O78" s="228">
        <v>1.2023696849000001</v>
      </c>
      <c r="P78" s="228">
        <v>0.1524073433</v>
      </c>
      <c r="Q78" s="228">
        <v>-1.1101888359000001</v>
      </c>
      <c r="R78" s="228">
        <v>0.3252544329</v>
      </c>
      <c r="S78" s="228">
        <v>-0.66583002160000004</v>
      </c>
      <c r="T78" s="228">
        <v>-0.31584488509999997</v>
      </c>
      <c r="U78" s="228">
        <v>-0.35205069529999999</v>
      </c>
      <c r="V78" s="228">
        <v>-0.46281575689999999</v>
      </c>
      <c r="W78" s="228">
        <v>-0.5749982253</v>
      </c>
      <c r="X78" s="228">
        <v>-1.6157158618</v>
      </c>
      <c r="Y78" s="228">
        <v>-2.1347993716999998</v>
      </c>
      <c r="Z78" s="228">
        <v>-2.2988505746999999</v>
      </c>
      <c r="AA78" s="228">
        <v>-1.756587202</v>
      </c>
      <c r="AB78" s="228">
        <v>-1.6494845360999999</v>
      </c>
      <c r="AC78" s="228">
        <v>-0.87911286200000005</v>
      </c>
      <c r="AD78" s="228">
        <v>-0.85429864249999998</v>
      </c>
      <c r="AE78" s="228">
        <v>-1.1238825031999999</v>
      </c>
      <c r="AF78" s="158">
        <v>16069</v>
      </c>
    </row>
    <row r="79" spans="1:32" ht="11.1" customHeight="1">
      <c r="A79" s="154">
        <v>16070</v>
      </c>
      <c r="B79" s="232" t="s">
        <v>411</v>
      </c>
      <c r="C79" s="228" t="s">
        <v>39</v>
      </c>
      <c r="D79" s="228">
        <v>-1.5486111111</v>
      </c>
      <c r="E79" s="228">
        <v>-1.8363076344</v>
      </c>
      <c r="F79" s="228">
        <v>-2.1077844310999998</v>
      </c>
      <c r="G79" s="228">
        <v>-5.1333496452</v>
      </c>
      <c r="H79" s="228">
        <v>-0.85886722380000002</v>
      </c>
      <c r="I79" s="228">
        <v>-2.4428314993</v>
      </c>
      <c r="J79" s="228">
        <v>2.504</v>
      </c>
      <c r="K79" s="228">
        <v>2.2997476521000002</v>
      </c>
      <c r="L79" s="228">
        <v>2.6244182793999999</v>
      </c>
      <c r="M79" s="228">
        <v>-1.1844876718999999</v>
      </c>
      <c r="N79" s="228">
        <v>1.6826742232</v>
      </c>
      <c r="O79" s="228">
        <v>2.1110782282999998</v>
      </c>
      <c r="P79" s="228">
        <v>0.80427011879999999</v>
      </c>
      <c r="Q79" s="228">
        <v>-0.44325179100000001</v>
      </c>
      <c r="R79" s="228">
        <v>0.38505968429999998</v>
      </c>
      <c r="S79" s="228">
        <v>0.26131568849999998</v>
      </c>
      <c r="T79" s="228">
        <v>1.303173047</v>
      </c>
      <c r="U79" s="228">
        <v>1.2273993297000001</v>
      </c>
      <c r="V79" s="228">
        <v>0.90705591569999999</v>
      </c>
      <c r="W79" s="228">
        <v>-1.4719815136000001</v>
      </c>
      <c r="X79" s="228">
        <v>-0.92410169809999998</v>
      </c>
      <c r="Y79" s="228">
        <v>-1.8129368169</v>
      </c>
      <c r="Z79" s="228">
        <v>-1.9728758549000001</v>
      </c>
      <c r="AA79" s="228">
        <v>-0.73743541570000004</v>
      </c>
      <c r="AB79" s="228">
        <v>-0.43558543630000002</v>
      </c>
      <c r="AC79" s="228">
        <v>0.81452287109999999</v>
      </c>
      <c r="AD79" s="228">
        <v>1.1588307633999999</v>
      </c>
      <c r="AE79" s="228">
        <v>1.0859792741000001</v>
      </c>
      <c r="AF79" s="158">
        <v>16070</v>
      </c>
    </row>
    <row r="80" spans="1:32" ht="11.1" customHeight="1">
      <c r="A80" s="154">
        <v>16071</v>
      </c>
      <c r="B80" s="232" t="s">
        <v>456</v>
      </c>
      <c r="C80" s="228" t="s">
        <v>39</v>
      </c>
      <c r="D80" s="228">
        <v>-2.5283298217999999</v>
      </c>
      <c r="E80" s="228">
        <v>-1.4430098732000001</v>
      </c>
      <c r="F80" s="228">
        <v>-2.2347362181000001</v>
      </c>
      <c r="G80" s="228">
        <v>-3.9562238525</v>
      </c>
      <c r="H80" s="228">
        <v>-0.79227297119999995</v>
      </c>
      <c r="I80" s="228">
        <v>-3.0544066178999998</v>
      </c>
      <c r="J80" s="228">
        <v>2.4614374794999998</v>
      </c>
      <c r="K80" s="228">
        <v>2.4247277386000001</v>
      </c>
      <c r="L80" s="228">
        <v>2.0827469744</v>
      </c>
      <c r="M80" s="228">
        <v>8.5776429900000006E-2</v>
      </c>
      <c r="N80" s="228">
        <v>0.83866425879999995</v>
      </c>
      <c r="O80" s="228">
        <v>1.0532706025</v>
      </c>
      <c r="P80" s="228">
        <v>0.4745884897</v>
      </c>
      <c r="Q80" s="228">
        <v>0.2630792227</v>
      </c>
      <c r="R80" s="228">
        <v>-0.1580296977</v>
      </c>
      <c r="S80" s="228">
        <v>0.58533671789999997</v>
      </c>
      <c r="T80" s="228">
        <v>0.67100145479999995</v>
      </c>
      <c r="U80" s="228">
        <v>0.90836700390000003</v>
      </c>
      <c r="V80" s="228">
        <v>0.31857372499999997</v>
      </c>
      <c r="W80" s="228">
        <v>-0.2185060016</v>
      </c>
      <c r="X80" s="228">
        <v>0.52834374449999999</v>
      </c>
      <c r="Y80" s="228">
        <v>-0.22190428919999999</v>
      </c>
      <c r="Z80" s="228">
        <v>-0.63802270439999997</v>
      </c>
      <c r="AA80" s="228">
        <v>8.9985486200000006E-2</v>
      </c>
      <c r="AB80" s="228">
        <v>-0.56331484649999997</v>
      </c>
      <c r="AC80" s="228">
        <v>0.12875662069999999</v>
      </c>
      <c r="AD80" s="228">
        <v>0.37023110520000002</v>
      </c>
      <c r="AE80" s="228">
        <v>0.1827093182</v>
      </c>
      <c r="AF80" s="158">
        <v>16071</v>
      </c>
    </row>
    <row r="81" spans="1:42" ht="11.1" customHeight="1">
      <c r="A81" s="154">
        <v>16072</v>
      </c>
      <c r="B81" s="232" t="s">
        <v>413</v>
      </c>
      <c r="C81" s="228" t="s">
        <v>39</v>
      </c>
      <c r="D81" s="228">
        <v>-1.1177212908</v>
      </c>
      <c r="E81" s="228">
        <v>-1.6991795807000001</v>
      </c>
      <c r="F81" s="228">
        <v>-1.7100040803000001</v>
      </c>
      <c r="G81" s="228">
        <v>-3.4530907993</v>
      </c>
      <c r="H81" s="228">
        <v>-2.4508462651</v>
      </c>
      <c r="I81" s="228">
        <v>-3.8708126302000001</v>
      </c>
      <c r="J81" s="228">
        <v>-0.2334305961</v>
      </c>
      <c r="K81" s="228">
        <v>2.0264059497</v>
      </c>
      <c r="L81" s="228">
        <v>0.77808264059999999</v>
      </c>
      <c r="M81" s="228">
        <v>-3.6043723840999999</v>
      </c>
      <c r="N81" s="228">
        <v>1.3995447264</v>
      </c>
      <c r="O81" s="228">
        <v>1.2929242538000001</v>
      </c>
      <c r="P81" s="228">
        <v>4.1042479E-2</v>
      </c>
      <c r="Q81" s="228">
        <v>-1.9856410256000001</v>
      </c>
      <c r="R81" s="228">
        <v>-0.46042442760000002</v>
      </c>
      <c r="S81" s="228">
        <v>-1.1605903873000001</v>
      </c>
      <c r="T81" s="228">
        <v>-0.54031057220000001</v>
      </c>
      <c r="U81" s="228">
        <v>-0.106938147</v>
      </c>
      <c r="V81" s="228">
        <v>0.40251787779999998</v>
      </c>
      <c r="W81" s="228">
        <v>3.0835501342999998</v>
      </c>
      <c r="X81" s="228">
        <v>-1.6157766085</v>
      </c>
      <c r="Y81" s="228">
        <v>-3.3016135704999998</v>
      </c>
      <c r="Z81" s="228">
        <v>-3.2771381579000001</v>
      </c>
      <c r="AA81" s="228">
        <v>-2.5264566863</v>
      </c>
      <c r="AB81" s="228">
        <v>-2.5519012928000002</v>
      </c>
      <c r="AC81" s="228">
        <v>-0.64607222320000002</v>
      </c>
      <c r="AD81" s="228">
        <v>-0.25506950639999998</v>
      </c>
      <c r="AE81" s="228">
        <v>4.7204222599999998E-2</v>
      </c>
      <c r="AF81" s="158">
        <v>16072</v>
      </c>
    </row>
    <row r="82" spans="1:42" ht="18" customHeight="1">
      <c r="A82" s="154">
        <v>16073</v>
      </c>
      <c r="B82" s="232" t="s">
        <v>414</v>
      </c>
      <c r="C82" s="228" t="s">
        <v>39</v>
      </c>
      <c r="D82" s="228">
        <v>-3.6610515568999999</v>
      </c>
      <c r="E82" s="228">
        <v>-2.6874655589000001</v>
      </c>
      <c r="F82" s="228">
        <v>-1.0519667204000001</v>
      </c>
      <c r="G82" s="228">
        <v>-4.8733243819999998</v>
      </c>
      <c r="H82" s="228">
        <v>-1.1962884975999999</v>
      </c>
      <c r="I82" s="228">
        <v>-4.1545667447000003</v>
      </c>
      <c r="J82" s="228">
        <v>2.316375898</v>
      </c>
      <c r="K82" s="228">
        <v>1.740937097</v>
      </c>
      <c r="L82" s="228">
        <v>1.2651691195000001</v>
      </c>
      <c r="M82" s="228">
        <v>-0.84604329889999996</v>
      </c>
      <c r="N82" s="228">
        <v>1.2389835658999999</v>
      </c>
      <c r="O82" s="228">
        <v>1.484748424</v>
      </c>
      <c r="P82" s="228">
        <v>7.2810011399999999E-2</v>
      </c>
      <c r="Q82" s="228">
        <v>-1.2596062025000001</v>
      </c>
      <c r="R82" s="228">
        <v>-0.26941143960000002</v>
      </c>
      <c r="S82" s="228">
        <v>-0.35787675190000001</v>
      </c>
      <c r="T82" s="228">
        <v>-0.162202243</v>
      </c>
      <c r="U82" s="228">
        <v>0.2135264355</v>
      </c>
      <c r="V82" s="228">
        <v>-0.2454953912</v>
      </c>
      <c r="W82" s="228">
        <v>-5.3004271916999999</v>
      </c>
      <c r="X82" s="228">
        <v>-0.89398226300000005</v>
      </c>
      <c r="Y82" s="228">
        <v>1.1007869769</v>
      </c>
      <c r="Z82" s="228">
        <v>-2.2893601051000001</v>
      </c>
      <c r="AA82" s="228">
        <v>-1.8990801702</v>
      </c>
      <c r="AB82" s="228">
        <v>-1.8280833913000001</v>
      </c>
      <c r="AC82" s="228">
        <v>-0.76628352489999996</v>
      </c>
      <c r="AD82" s="228">
        <v>-0.63376224309999996</v>
      </c>
      <c r="AE82" s="228">
        <v>-0.36584774920000002</v>
      </c>
      <c r="AF82" s="158">
        <v>16073</v>
      </c>
    </row>
    <row r="83" spans="1:42" ht="11.1" customHeight="1">
      <c r="A83" s="154">
        <v>16074</v>
      </c>
      <c r="B83" s="232" t="s">
        <v>415</v>
      </c>
      <c r="C83" s="228" t="s">
        <v>39</v>
      </c>
      <c r="D83" s="228">
        <v>0.98033739249999996</v>
      </c>
      <c r="E83" s="228">
        <v>-1.4078274098000001</v>
      </c>
      <c r="F83" s="228">
        <v>-1.0295685349999999</v>
      </c>
      <c r="G83" s="228">
        <v>-4.1015901810999997</v>
      </c>
      <c r="H83" s="228">
        <v>-0.69460865449999998</v>
      </c>
      <c r="I83" s="228">
        <v>-3.8098639759999999</v>
      </c>
      <c r="J83" s="228">
        <v>1.8535136306</v>
      </c>
      <c r="K83" s="228">
        <v>1.6496536638999999</v>
      </c>
      <c r="L83" s="228">
        <v>1.4256253923</v>
      </c>
      <c r="M83" s="228">
        <v>-1.5853371051</v>
      </c>
      <c r="N83" s="228">
        <v>1.7396251273000001</v>
      </c>
      <c r="O83" s="228">
        <v>0.7357485506</v>
      </c>
      <c r="P83" s="228">
        <v>0.80049081190000004</v>
      </c>
      <c r="Q83" s="228">
        <v>-1.1883024664999999</v>
      </c>
      <c r="R83" s="228">
        <v>0.30211480359999998</v>
      </c>
      <c r="S83" s="228">
        <v>-0.39185869690000003</v>
      </c>
      <c r="T83" s="228">
        <v>-0.2260583642</v>
      </c>
      <c r="U83" s="228">
        <v>0.58555244959999997</v>
      </c>
      <c r="V83" s="228">
        <v>3.80294875E-2</v>
      </c>
      <c r="W83" s="228">
        <v>0.20469631839999999</v>
      </c>
      <c r="X83" s="228">
        <v>-0.62924373680000001</v>
      </c>
      <c r="Y83" s="228">
        <v>-1.342399393</v>
      </c>
      <c r="Z83" s="228">
        <v>-1.3036565978000001</v>
      </c>
      <c r="AA83" s="228">
        <v>-0.77478429299999996</v>
      </c>
      <c r="AB83" s="228">
        <v>-0.89535534419999996</v>
      </c>
      <c r="AC83" s="228">
        <v>-0.1567722661</v>
      </c>
      <c r="AD83" s="228">
        <v>0.23430178069999999</v>
      </c>
      <c r="AE83" s="228">
        <v>0.73942620530000003</v>
      </c>
      <c r="AF83" s="158">
        <v>16074</v>
      </c>
    </row>
    <row r="84" spans="1:42" ht="11.1" customHeight="1">
      <c r="A84" s="154">
        <v>16075</v>
      </c>
      <c r="B84" s="232" t="s">
        <v>416</v>
      </c>
      <c r="C84" s="228" t="s">
        <v>39</v>
      </c>
      <c r="D84" s="228">
        <v>-2.5285925465000001</v>
      </c>
      <c r="E84" s="228">
        <v>-3.7595785441</v>
      </c>
      <c r="F84" s="228">
        <v>-0.59163418209999996</v>
      </c>
      <c r="G84" s="228">
        <v>-3.5403398504000001</v>
      </c>
      <c r="H84" s="228">
        <v>-0.4959058932</v>
      </c>
      <c r="I84" s="228">
        <v>-3.6103384329999999</v>
      </c>
      <c r="J84" s="228">
        <v>1.4699693381000001</v>
      </c>
      <c r="K84" s="228">
        <v>1.5760628055000001</v>
      </c>
      <c r="L84" s="228">
        <v>1.5574415959000001</v>
      </c>
      <c r="M84" s="228">
        <v>-2.6478274603999998</v>
      </c>
      <c r="N84" s="228">
        <v>1.4100710935</v>
      </c>
      <c r="O84" s="228">
        <v>0.94539954039999996</v>
      </c>
      <c r="P84" s="228">
        <v>0.26799608089999999</v>
      </c>
      <c r="Q84" s="228">
        <v>-1.1179767208</v>
      </c>
      <c r="R84" s="228">
        <v>2.9064698E-2</v>
      </c>
      <c r="S84" s="228">
        <v>-0.37482566249999999</v>
      </c>
      <c r="T84" s="228">
        <v>-0.1808265523</v>
      </c>
      <c r="U84" s="228">
        <v>-0.42366691020000002</v>
      </c>
      <c r="V84" s="228">
        <v>-0.36384976530000002</v>
      </c>
      <c r="W84" s="228">
        <v>6.7734715500000001E-2</v>
      </c>
      <c r="X84" s="228">
        <v>-0.1837309231</v>
      </c>
      <c r="Y84" s="228">
        <v>-1.5568439329999999</v>
      </c>
      <c r="Z84" s="228">
        <v>-1.7358688067000001</v>
      </c>
      <c r="AA84" s="228">
        <v>-0.87589512930000002</v>
      </c>
      <c r="AB84" s="228">
        <v>-1.5200546269999999</v>
      </c>
      <c r="AC84" s="228">
        <v>-0.60388639759999996</v>
      </c>
      <c r="AD84" s="228">
        <v>-0.42313951770000002</v>
      </c>
      <c r="AE84" s="228">
        <v>-0.48062570900000001</v>
      </c>
      <c r="AF84" s="158">
        <v>16075</v>
      </c>
    </row>
    <row r="85" spans="1:42" ht="11.1" customHeight="1">
      <c r="A85" s="154">
        <v>16076</v>
      </c>
      <c r="B85" s="232" t="s">
        <v>417</v>
      </c>
      <c r="C85" s="228" t="s">
        <v>39</v>
      </c>
      <c r="D85" s="228">
        <v>-4.5986328981</v>
      </c>
      <c r="E85" s="228">
        <v>-2.2367665632999998</v>
      </c>
      <c r="F85" s="228">
        <v>-1.1275281294999999</v>
      </c>
      <c r="G85" s="228">
        <v>-3.8131667102</v>
      </c>
      <c r="H85" s="228">
        <v>-2.3366101862000002</v>
      </c>
      <c r="I85" s="228">
        <v>-4.4865958522999998</v>
      </c>
      <c r="J85" s="228">
        <v>0.64343589469999996</v>
      </c>
      <c r="K85" s="228">
        <v>2.6020153121999998</v>
      </c>
      <c r="L85" s="228">
        <v>1.1641622647000001</v>
      </c>
      <c r="M85" s="228">
        <v>-2.4079894555000001</v>
      </c>
      <c r="N85" s="228">
        <v>0.63113604489999997</v>
      </c>
      <c r="O85" s="228">
        <v>0.38456575040000002</v>
      </c>
      <c r="P85" s="228">
        <v>-0.15426543940000001</v>
      </c>
      <c r="Q85" s="228">
        <v>-1.4343101406000001</v>
      </c>
      <c r="R85" s="228">
        <v>0.1959401207</v>
      </c>
      <c r="S85" s="228">
        <v>-0.37286191070000002</v>
      </c>
      <c r="T85" s="228">
        <v>-0.157031066</v>
      </c>
      <c r="U85" s="228">
        <v>4.4562111699999997E-2</v>
      </c>
      <c r="V85" s="228">
        <v>0.44018236129999999</v>
      </c>
      <c r="W85" s="228">
        <v>-0.79824698699999996</v>
      </c>
      <c r="X85" s="228">
        <v>-1.3823428737000001</v>
      </c>
      <c r="Y85" s="228">
        <v>-2.3587882613</v>
      </c>
      <c r="Z85" s="228">
        <v>-2.0385761329999998</v>
      </c>
      <c r="AA85" s="228">
        <v>-1.3787983241999999</v>
      </c>
      <c r="AB85" s="228">
        <v>-1.3990495006999999</v>
      </c>
      <c r="AC85" s="228">
        <v>-0.32318009209999998</v>
      </c>
      <c r="AD85" s="228">
        <v>-8.2706365700000006E-2</v>
      </c>
      <c r="AE85" s="228">
        <v>-0.1182986503</v>
      </c>
      <c r="AF85" s="158">
        <v>16076</v>
      </c>
    </row>
    <row r="86" spans="1:42" ht="11.1" customHeight="1">
      <c r="A86" s="154">
        <v>16077</v>
      </c>
      <c r="B86" s="232" t="s">
        <v>457</v>
      </c>
      <c r="C86" s="228" t="s">
        <v>39</v>
      </c>
      <c r="D86" s="228">
        <v>-3.9979321041000002</v>
      </c>
      <c r="E86" s="228">
        <v>-3.7387491344999999</v>
      </c>
      <c r="F86" s="228">
        <v>-3.6228988519000001</v>
      </c>
      <c r="G86" s="228">
        <v>-3.3278973989999998</v>
      </c>
      <c r="H86" s="228">
        <v>-2.7362401716</v>
      </c>
      <c r="I86" s="228">
        <v>-3.2747369040000001</v>
      </c>
      <c r="J86" s="228">
        <v>1.8417213713</v>
      </c>
      <c r="K86" s="228">
        <v>1.1339898537999999</v>
      </c>
      <c r="L86" s="228">
        <v>1.8825612275000001</v>
      </c>
      <c r="M86" s="228">
        <v>-2.3227525487</v>
      </c>
      <c r="N86" s="228">
        <v>0.74423293599999996</v>
      </c>
      <c r="O86" s="228">
        <v>0.70636018479999996</v>
      </c>
      <c r="P86" s="228">
        <v>0.82707426129999995</v>
      </c>
      <c r="Q86" s="228">
        <v>-1.0521739130000001</v>
      </c>
      <c r="R86" s="228">
        <v>-0.2548554355</v>
      </c>
      <c r="S86" s="228">
        <v>-1.1365638766999999</v>
      </c>
      <c r="T86" s="228">
        <v>0.44559308440000001</v>
      </c>
      <c r="U86" s="228">
        <v>0.23068050749999999</v>
      </c>
      <c r="V86" s="228">
        <v>0.44259537929999998</v>
      </c>
      <c r="W86" s="228">
        <v>-0.46414617670000002</v>
      </c>
      <c r="X86" s="228">
        <v>-0.55943641960000001</v>
      </c>
      <c r="Y86" s="228">
        <v>-1.9626361301999999</v>
      </c>
      <c r="Z86" s="228">
        <v>-2.0675376180999998</v>
      </c>
      <c r="AA86" s="228">
        <v>-1.3480355929000001</v>
      </c>
      <c r="AB86" s="228">
        <v>-1.1311207025000001</v>
      </c>
      <c r="AC86" s="228">
        <v>0.32211451619999998</v>
      </c>
      <c r="AD86" s="228">
        <v>0.71166959470000002</v>
      </c>
      <c r="AE86" s="228">
        <v>0.82406880230000001</v>
      </c>
      <c r="AF86" s="158">
        <v>16077</v>
      </c>
    </row>
    <row r="87" spans="1:42" s="169" customFormat="1" ht="18" customHeight="1">
      <c r="A87" s="149">
        <v>16</v>
      </c>
      <c r="B87" s="233" t="s">
        <v>458</v>
      </c>
      <c r="C87" s="229" t="s">
        <v>39</v>
      </c>
      <c r="D87" s="229">
        <v>-2.3236427136</v>
      </c>
      <c r="E87" s="229">
        <v>-1.9795887199</v>
      </c>
      <c r="F87" s="229">
        <v>-1.8029237220000001</v>
      </c>
      <c r="G87" s="229">
        <v>-3.7902378072</v>
      </c>
      <c r="H87" s="229">
        <v>-1.6591562822999999</v>
      </c>
      <c r="I87" s="229">
        <v>-2.9194011004</v>
      </c>
      <c r="J87" s="229">
        <v>1.3757511631999999</v>
      </c>
      <c r="K87" s="229">
        <v>1.9712821541000001</v>
      </c>
      <c r="L87" s="229">
        <v>1.9140055269</v>
      </c>
      <c r="M87" s="229">
        <v>-1.8508114104</v>
      </c>
      <c r="N87" s="229">
        <v>1.2583699907999999</v>
      </c>
      <c r="O87" s="229">
        <v>1.6740000461</v>
      </c>
      <c r="P87" s="229">
        <v>0.73379214230000001</v>
      </c>
      <c r="Q87" s="229">
        <v>-0.43043510190000001</v>
      </c>
      <c r="R87" s="229">
        <v>0.37781277810000002</v>
      </c>
      <c r="S87" s="229">
        <v>0.19293580029999999</v>
      </c>
      <c r="T87" s="229">
        <v>0.60004825939999995</v>
      </c>
      <c r="U87" s="229">
        <v>0.74438127939999998</v>
      </c>
      <c r="V87" s="229">
        <v>0.48469018580000001</v>
      </c>
      <c r="W87" s="229">
        <v>-0.57573325559999999</v>
      </c>
      <c r="X87" s="229">
        <v>-0.28702821779999999</v>
      </c>
      <c r="Y87" s="229">
        <v>-1.2242532988999999</v>
      </c>
      <c r="Z87" s="229">
        <v>-1.6711346028</v>
      </c>
      <c r="AA87" s="229">
        <v>-1.0546328680999999</v>
      </c>
      <c r="AB87" s="229">
        <v>-0.90423331210000002</v>
      </c>
      <c r="AC87" s="229">
        <v>0.26633489129999999</v>
      </c>
      <c r="AD87" s="229">
        <v>0.49614151140000001</v>
      </c>
      <c r="AE87" s="229">
        <v>0.59091090830000004</v>
      </c>
      <c r="AF87" s="153">
        <v>16</v>
      </c>
    </row>
    <row r="88" spans="1:42" s="147" customFormat="1" ht="7.5" customHeight="1">
      <c r="A88" s="198"/>
      <c r="B88" s="196"/>
      <c r="AF88" s="198"/>
    </row>
    <row r="89" spans="1:42" s="198" customFormat="1" ht="16.350000000000001" customHeight="1">
      <c r="A89" s="319" t="s">
        <v>256</v>
      </c>
      <c r="B89" s="319"/>
      <c r="C89" s="319"/>
      <c r="D89" s="319"/>
      <c r="E89" s="319"/>
      <c r="F89" s="319"/>
      <c r="G89" s="319"/>
      <c r="H89" s="319"/>
      <c r="I89" s="319"/>
      <c r="J89" s="319"/>
      <c r="K89" s="319"/>
      <c r="L89" s="319"/>
      <c r="M89" s="319"/>
      <c r="N89" s="319"/>
      <c r="O89" s="319"/>
      <c r="P89" s="319"/>
      <c r="Q89" s="319"/>
      <c r="R89" s="319"/>
      <c r="S89" s="319"/>
      <c r="T89" s="319"/>
      <c r="U89" s="319"/>
      <c r="V89" s="319" t="s">
        <v>256</v>
      </c>
      <c r="W89" s="319"/>
      <c r="X89" s="319"/>
      <c r="Y89" s="319"/>
      <c r="Z89" s="319"/>
      <c r="AA89" s="319"/>
      <c r="AB89" s="319"/>
      <c r="AC89" s="319"/>
      <c r="AD89" s="319"/>
      <c r="AE89" s="319"/>
      <c r="AF89" s="319"/>
      <c r="AG89" s="172"/>
      <c r="AH89" s="172"/>
      <c r="AI89" s="172"/>
      <c r="AJ89" s="172"/>
      <c r="AK89" s="172"/>
      <c r="AL89" s="172"/>
      <c r="AM89" s="172"/>
      <c r="AN89" s="172"/>
      <c r="AO89" s="172"/>
      <c r="AP89" s="172"/>
    </row>
    <row r="90" spans="1:42" ht="11.1" customHeight="1">
      <c r="A90" s="154">
        <v>16051</v>
      </c>
      <c r="B90" s="232" t="s">
        <v>397</v>
      </c>
      <c r="C90" s="228" t="s">
        <v>39</v>
      </c>
      <c r="D90" s="228">
        <v>-1.4233697451</v>
      </c>
      <c r="E90" s="228">
        <v>-0.43653458699999997</v>
      </c>
      <c r="F90" s="228">
        <v>-1.9617762787999999</v>
      </c>
      <c r="G90" s="228">
        <v>-3.6207786250999998</v>
      </c>
      <c r="H90" s="228">
        <v>-1.4039679943000001</v>
      </c>
      <c r="I90" s="228">
        <v>-1.7407306844999999</v>
      </c>
      <c r="J90" s="228">
        <v>1.6272643537</v>
      </c>
      <c r="K90" s="228">
        <v>0.74924471299999995</v>
      </c>
      <c r="L90" s="228">
        <v>2.5428811322999998</v>
      </c>
      <c r="M90" s="228">
        <v>1.3685811206</v>
      </c>
      <c r="N90" s="228">
        <v>1.3010616201</v>
      </c>
      <c r="O90" s="228">
        <v>2.9218282785</v>
      </c>
      <c r="P90" s="228">
        <v>1.5411859107000001</v>
      </c>
      <c r="Q90" s="228">
        <v>2.0518829364000002</v>
      </c>
      <c r="R90" s="228">
        <v>1.7783236763000001</v>
      </c>
      <c r="S90" s="228">
        <v>1.962378991</v>
      </c>
      <c r="T90" s="228">
        <v>1.687893992</v>
      </c>
      <c r="U90" s="228">
        <v>2.5986184560000001</v>
      </c>
      <c r="V90" s="228">
        <v>0.69793824599999998</v>
      </c>
      <c r="W90" s="228">
        <v>1.0408758051</v>
      </c>
      <c r="X90" s="228">
        <v>0.92118978929999995</v>
      </c>
      <c r="Y90" s="228">
        <v>-0.29086678300000002</v>
      </c>
      <c r="Z90" s="228">
        <v>-0.71452468579999995</v>
      </c>
      <c r="AA90" s="228">
        <v>-0.29423725569999998</v>
      </c>
      <c r="AB90" s="228">
        <v>-0.37472076100000001</v>
      </c>
      <c r="AC90" s="228">
        <v>1.3540451186</v>
      </c>
      <c r="AD90" s="228">
        <v>1.3767540376</v>
      </c>
      <c r="AE90" s="228">
        <v>1.415547025</v>
      </c>
      <c r="AF90" s="158">
        <v>16051</v>
      </c>
    </row>
    <row r="91" spans="1:42" ht="11.1" customHeight="1">
      <c r="A91" s="154">
        <v>16052</v>
      </c>
      <c r="B91" s="232" t="s">
        <v>398</v>
      </c>
      <c r="C91" s="228" t="s">
        <v>39</v>
      </c>
      <c r="D91" s="228">
        <v>-3.6884227269999998</v>
      </c>
      <c r="E91" s="228">
        <v>-4.2529032257999999</v>
      </c>
      <c r="F91" s="228">
        <v>-2.9108942914</v>
      </c>
      <c r="G91" s="228">
        <v>-5.3467325522999998</v>
      </c>
      <c r="H91" s="228">
        <v>-3.0267480056</v>
      </c>
      <c r="I91" s="228">
        <v>-4.3612388095999997</v>
      </c>
      <c r="J91" s="228">
        <v>-0.34153437479999998</v>
      </c>
      <c r="K91" s="228">
        <v>1.8848765627999999</v>
      </c>
      <c r="L91" s="228">
        <v>6.2289772E-2</v>
      </c>
      <c r="M91" s="228">
        <v>0.69098605580000005</v>
      </c>
      <c r="N91" s="228">
        <v>0.3214837713</v>
      </c>
      <c r="O91" s="228">
        <v>0.36359154500000002</v>
      </c>
      <c r="P91" s="228">
        <v>1.8666339187000001</v>
      </c>
      <c r="Q91" s="228">
        <v>-9.0415913200000003E-2</v>
      </c>
      <c r="R91" s="228">
        <v>-0.17496229260000001</v>
      </c>
      <c r="S91" s="228">
        <v>6.6481324800000005E-2</v>
      </c>
      <c r="T91" s="228">
        <v>0.53149725189999997</v>
      </c>
      <c r="U91" s="228">
        <v>1.0633823971</v>
      </c>
      <c r="V91" s="228">
        <v>-0.4815123053</v>
      </c>
      <c r="W91" s="228">
        <v>-0.54954901140000001</v>
      </c>
      <c r="X91" s="228">
        <v>-0.99311995210000004</v>
      </c>
      <c r="Y91" s="228">
        <v>-1.6757763229</v>
      </c>
      <c r="Z91" s="228">
        <v>-1.8694927364</v>
      </c>
      <c r="AA91" s="228">
        <v>-1.4746268656999999</v>
      </c>
      <c r="AB91" s="228">
        <v>-0.88827119460000004</v>
      </c>
      <c r="AC91" s="228">
        <v>-6.1087354900000002E-2</v>
      </c>
      <c r="AD91" s="228">
        <v>0.83727702950000005</v>
      </c>
      <c r="AE91" s="228">
        <v>1.0482942495000001</v>
      </c>
      <c r="AF91" s="158">
        <v>16052</v>
      </c>
    </row>
    <row r="92" spans="1:42" ht="11.1" customHeight="1">
      <c r="A92" s="154">
        <v>16053</v>
      </c>
      <c r="B92" s="232" t="s">
        <v>399</v>
      </c>
      <c r="C92" s="228" t="s">
        <v>39</v>
      </c>
      <c r="D92" s="228">
        <v>-0.31016338960000001</v>
      </c>
      <c r="E92" s="228">
        <v>-0.91116173119999999</v>
      </c>
      <c r="F92" s="228">
        <v>-1.5979814970999999</v>
      </c>
      <c r="G92" s="228">
        <v>-4.2678062678000002</v>
      </c>
      <c r="H92" s="228">
        <v>-1.9641687994999999</v>
      </c>
      <c r="I92" s="228">
        <v>-3.4606277699999999</v>
      </c>
      <c r="J92" s="228">
        <v>3.9431482296999998</v>
      </c>
      <c r="K92" s="228">
        <v>1.8151016457</v>
      </c>
      <c r="L92" s="228">
        <v>2.5671499881000002</v>
      </c>
      <c r="M92" s="228">
        <v>1.8713789108000001</v>
      </c>
      <c r="N92" s="228">
        <v>2.1611784109999999</v>
      </c>
      <c r="O92" s="228">
        <v>1.647831654</v>
      </c>
      <c r="P92" s="228">
        <v>1.8237581466999999</v>
      </c>
      <c r="Q92" s="228">
        <v>0.58627366609999998</v>
      </c>
      <c r="R92" s="228">
        <v>1.085503449</v>
      </c>
      <c r="S92" s="228">
        <v>0.45493017349999998</v>
      </c>
      <c r="T92" s="228">
        <v>1.8746708794</v>
      </c>
      <c r="U92" s="228">
        <v>1.8711878423999999</v>
      </c>
      <c r="V92" s="228">
        <v>1.1518165212</v>
      </c>
      <c r="W92" s="228">
        <v>1.2139453223000001</v>
      </c>
      <c r="X92" s="228">
        <v>0.51284604659999999</v>
      </c>
      <c r="Y92" s="228">
        <v>-1.1151310899</v>
      </c>
      <c r="Z92" s="228">
        <v>-0.30116020739999999</v>
      </c>
      <c r="AA92" s="228">
        <v>2.9673590499999999E-2</v>
      </c>
      <c r="AB92" s="228">
        <v>-0.11393471049999999</v>
      </c>
      <c r="AC92" s="228">
        <v>1.4234161989</v>
      </c>
      <c r="AD92" s="228">
        <v>0.91611369710000001</v>
      </c>
      <c r="AE92" s="228">
        <v>1.0184910511</v>
      </c>
      <c r="AF92" s="158">
        <v>16053</v>
      </c>
    </row>
    <row r="93" spans="1:42" ht="11.1" customHeight="1">
      <c r="A93" s="154">
        <v>16054</v>
      </c>
      <c r="B93" s="232" t="s">
        <v>400</v>
      </c>
      <c r="C93" s="228" t="s">
        <v>39</v>
      </c>
      <c r="D93" s="228">
        <v>-3.2344723834</v>
      </c>
      <c r="E93" s="228">
        <v>-3.7423653525999998</v>
      </c>
      <c r="F93" s="228">
        <v>-2.7341947392999999</v>
      </c>
      <c r="G93" s="228">
        <v>-7.2470644051999997</v>
      </c>
      <c r="H93" s="228">
        <v>-4.5780051150999999</v>
      </c>
      <c r="I93" s="228">
        <v>-4.8110426158999999</v>
      </c>
      <c r="J93" s="228">
        <v>-1.2107560185999999</v>
      </c>
      <c r="K93" s="228">
        <v>8.5506626799999999E-2</v>
      </c>
      <c r="L93" s="228">
        <v>-4.2716787700000002E-2</v>
      </c>
      <c r="M93" s="228">
        <v>-1.6666666667000001</v>
      </c>
      <c r="N93" s="228">
        <v>-1.6369694336</v>
      </c>
      <c r="O93" s="228">
        <v>1.1045655376000001</v>
      </c>
      <c r="P93" s="228">
        <v>-1.2818645302</v>
      </c>
      <c r="Q93" s="228">
        <v>-1.0771727902999999</v>
      </c>
      <c r="R93" s="228">
        <v>-8.9498806700000003E-2</v>
      </c>
      <c r="S93" s="228">
        <v>-0.20901761720000001</v>
      </c>
      <c r="T93" s="228">
        <v>-1.8551765410000001</v>
      </c>
      <c r="U93" s="228">
        <v>0.2743902439</v>
      </c>
      <c r="V93" s="228">
        <v>-0.89692915780000004</v>
      </c>
      <c r="W93" s="228">
        <v>4.8933885564999997</v>
      </c>
      <c r="X93" s="228">
        <v>-2.4531862388999999</v>
      </c>
      <c r="Y93" s="228">
        <v>-3.5097981865999999</v>
      </c>
      <c r="Z93" s="228">
        <v>-2.7659885848000001</v>
      </c>
      <c r="AA93" s="228">
        <v>-2.9164825453000001</v>
      </c>
      <c r="AB93" s="228">
        <v>-2.6041666666999999</v>
      </c>
      <c r="AC93" s="228">
        <v>-1.0154592301000001</v>
      </c>
      <c r="AD93" s="228">
        <v>0</v>
      </c>
      <c r="AE93" s="228">
        <v>0.31861629489999999</v>
      </c>
      <c r="AF93" s="158">
        <v>16054</v>
      </c>
    </row>
    <row r="94" spans="1:42" ht="11.1" customHeight="1">
      <c r="A94" s="154">
        <v>16055</v>
      </c>
      <c r="B94" s="232" t="s">
        <v>601</v>
      </c>
      <c r="C94" s="228" t="s">
        <v>39</v>
      </c>
      <c r="D94" s="228">
        <v>-1.5220268481999999</v>
      </c>
      <c r="E94" s="228">
        <v>-2.5439185946</v>
      </c>
      <c r="F94" s="228">
        <v>-1.6055949567000001</v>
      </c>
      <c r="G94" s="228">
        <v>-3.4938432276000002</v>
      </c>
      <c r="H94" s="228">
        <v>-2.4273858921000002</v>
      </c>
      <c r="I94" s="228">
        <v>-2.0093557303999998</v>
      </c>
      <c r="J94" s="228">
        <v>1.5080828903000001</v>
      </c>
      <c r="K94" s="228">
        <v>2.6186404446</v>
      </c>
      <c r="L94" s="228">
        <v>3.3642328924</v>
      </c>
      <c r="M94" s="228">
        <v>2.4687625956999999</v>
      </c>
      <c r="N94" s="228">
        <v>1.720916511</v>
      </c>
      <c r="O94" s="228">
        <v>0.90873936580000003</v>
      </c>
      <c r="P94" s="228">
        <v>1.8011113240000001</v>
      </c>
      <c r="Q94" s="228">
        <v>1.0446075663000001</v>
      </c>
      <c r="R94" s="228">
        <v>1.4622333985</v>
      </c>
      <c r="S94" s="228">
        <v>1.0097301267000001</v>
      </c>
      <c r="T94" s="228">
        <v>2.5899672846000001</v>
      </c>
      <c r="U94" s="228">
        <v>1.9222251749000001</v>
      </c>
      <c r="V94" s="228">
        <v>1.2775942986</v>
      </c>
      <c r="W94" s="228">
        <v>0.65219256839999995</v>
      </c>
      <c r="X94" s="228">
        <v>0.93186287079999996</v>
      </c>
      <c r="Y94" s="228">
        <v>-0.26430215699999998</v>
      </c>
      <c r="Z94" s="228">
        <v>-0.74092784369999998</v>
      </c>
      <c r="AA94" s="228">
        <v>-1.0710069151999999</v>
      </c>
      <c r="AB94" s="228">
        <v>-0.6776215484</v>
      </c>
      <c r="AC94" s="228">
        <v>0.40177808170000001</v>
      </c>
      <c r="AD94" s="228">
        <v>0.80583594879999998</v>
      </c>
      <c r="AE94" s="228">
        <v>1.9265194782999999</v>
      </c>
      <c r="AF94" s="158">
        <v>16055</v>
      </c>
    </row>
    <row r="95" spans="1:42" ht="11.1" customHeight="1">
      <c r="A95" s="154">
        <v>16056</v>
      </c>
      <c r="B95" s="232" t="s">
        <v>602</v>
      </c>
      <c r="C95" s="228" t="s">
        <v>39</v>
      </c>
      <c r="D95" s="228">
        <v>-0.23781212839999999</v>
      </c>
      <c r="E95" s="228">
        <v>-1.0064892067</v>
      </c>
      <c r="F95" s="228">
        <v>-0.49498327759999999</v>
      </c>
      <c r="G95" s="228">
        <v>-2.8636730304000002</v>
      </c>
      <c r="H95" s="228">
        <v>-1.8685121107</v>
      </c>
      <c r="I95" s="228">
        <v>-2.8349788434000001</v>
      </c>
      <c r="J95" s="228">
        <v>0.52257221659999997</v>
      </c>
      <c r="K95" s="228">
        <v>0.89530685919999997</v>
      </c>
      <c r="L95" s="228">
        <v>0.87304994989999996</v>
      </c>
      <c r="M95" s="228">
        <v>-1.9721906923999999</v>
      </c>
      <c r="N95" s="228">
        <v>2.7645100593</v>
      </c>
      <c r="O95" s="228">
        <v>1.9014084507</v>
      </c>
      <c r="P95" s="228">
        <v>1.9350380097</v>
      </c>
      <c r="Q95" s="228">
        <v>0.78644067799999995</v>
      </c>
      <c r="R95" s="228">
        <v>2.5696219561000002</v>
      </c>
      <c r="S95" s="228">
        <v>2.0330535152000002</v>
      </c>
      <c r="T95" s="228">
        <v>0.68132150660000002</v>
      </c>
      <c r="U95" s="228">
        <v>1.4300306435000001</v>
      </c>
      <c r="V95" s="228">
        <v>-0.1258811682</v>
      </c>
      <c r="W95" s="228">
        <v>-0.2268716915</v>
      </c>
      <c r="X95" s="228">
        <v>-0.89862042779999995</v>
      </c>
      <c r="Y95" s="228">
        <v>-2.7665487620000002</v>
      </c>
      <c r="Z95" s="228">
        <v>-2.2216643655000001</v>
      </c>
      <c r="AA95" s="228">
        <v>-1.8295006988</v>
      </c>
      <c r="AB95" s="228">
        <v>-2.0689655172000001</v>
      </c>
      <c r="AC95" s="228">
        <v>-0.4936988437</v>
      </c>
      <c r="AD95" s="228" t="s">
        <v>310</v>
      </c>
      <c r="AE95" s="228" t="s">
        <v>310</v>
      </c>
      <c r="AF95" s="158">
        <v>16056</v>
      </c>
    </row>
    <row r="96" spans="1:42" ht="18" customHeight="1">
      <c r="A96" s="154">
        <v>16061</v>
      </c>
      <c r="B96" s="232" t="s">
        <v>403</v>
      </c>
      <c r="C96" s="228" t="s">
        <v>39</v>
      </c>
      <c r="D96" s="228">
        <v>-1.7391304348000001</v>
      </c>
      <c r="E96" s="228">
        <v>-1.7178552837000001</v>
      </c>
      <c r="F96" s="228">
        <v>0.25953389830000001</v>
      </c>
      <c r="G96" s="228">
        <v>-1.6165671720999999</v>
      </c>
      <c r="H96" s="228">
        <v>-2.0297481609000001</v>
      </c>
      <c r="I96" s="228">
        <v>-0.76185256229999998</v>
      </c>
      <c r="J96" s="228">
        <v>0.41422732800000001</v>
      </c>
      <c r="K96" s="228">
        <v>1.1275507398</v>
      </c>
      <c r="L96" s="228">
        <v>1.3814859131999999</v>
      </c>
      <c r="M96" s="228">
        <v>-0.28969957079999997</v>
      </c>
      <c r="N96" s="228">
        <v>1.318196492</v>
      </c>
      <c r="O96" s="228">
        <v>0.87090435980000003</v>
      </c>
      <c r="P96" s="228">
        <v>0.926559621</v>
      </c>
      <c r="Q96" s="228">
        <v>-0.58421574249999997</v>
      </c>
      <c r="R96" s="228">
        <v>-7.3456110000000005E-2</v>
      </c>
      <c r="S96" s="228">
        <v>1.0501443949</v>
      </c>
      <c r="T96" s="228">
        <v>0.31696544560000001</v>
      </c>
      <c r="U96" s="228">
        <v>0.93753237339999995</v>
      </c>
      <c r="V96" s="228">
        <v>0.2155283009</v>
      </c>
      <c r="W96" s="228">
        <v>0.4096471914</v>
      </c>
      <c r="X96" s="228">
        <v>-0.52417302799999999</v>
      </c>
      <c r="Y96" s="228">
        <v>-1.5452088327</v>
      </c>
      <c r="Z96" s="228">
        <v>-1.6361983637999999</v>
      </c>
      <c r="AA96" s="228">
        <v>-1.0076335878</v>
      </c>
      <c r="AB96" s="228">
        <v>-1.0334066609000001</v>
      </c>
      <c r="AC96" s="228">
        <v>-9.3235263600000007E-2</v>
      </c>
      <c r="AD96" s="228">
        <v>0.22589588250000001</v>
      </c>
      <c r="AE96" s="228">
        <v>1.54225787E-2</v>
      </c>
      <c r="AF96" s="158">
        <v>16061</v>
      </c>
    </row>
    <row r="97" spans="1:32" ht="11.1" customHeight="1">
      <c r="A97" s="154">
        <v>16062</v>
      </c>
      <c r="B97" s="232" t="s">
        <v>404</v>
      </c>
      <c r="C97" s="228" t="s">
        <v>39</v>
      </c>
      <c r="D97" s="228">
        <v>-2.6744825059999999</v>
      </c>
      <c r="E97" s="228">
        <v>-3.3565468348</v>
      </c>
      <c r="F97" s="228">
        <v>-1.1944949363999999</v>
      </c>
      <c r="G97" s="228">
        <v>-3.4954007884</v>
      </c>
      <c r="H97" s="228">
        <v>-2.1241830065</v>
      </c>
      <c r="I97" s="228">
        <v>-2.5946021145999998</v>
      </c>
      <c r="J97" s="228">
        <v>0.24280511320000001</v>
      </c>
      <c r="K97" s="228">
        <v>0.21372088049999999</v>
      </c>
      <c r="L97" s="228">
        <v>1.2369375133</v>
      </c>
      <c r="M97" s="228">
        <v>0.40025279120000001</v>
      </c>
      <c r="N97" s="228">
        <v>0.78332633929999995</v>
      </c>
      <c r="O97" s="228">
        <v>1.6655100625000001</v>
      </c>
      <c r="P97" s="228">
        <v>0.99658703069999999</v>
      </c>
      <c r="Q97" s="228">
        <v>0.17572316839999999</v>
      </c>
      <c r="R97" s="228">
        <v>0.2766158413</v>
      </c>
      <c r="S97" s="228">
        <v>0.4642400592</v>
      </c>
      <c r="T97" s="228">
        <v>1.2389499062</v>
      </c>
      <c r="U97" s="228">
        <v>0.6879671893</v>
      </c>
      <c r="V97" s="228">
        <v>-0.33506339930000001</v>
      </c>
      <c r="W97" s="228">
        <v>-0.3823335531</v>
      </c>
      <c r="X97" s="228">
        <v>-0.41174126709999997</v>
      </c>
      <c r="Y97" s="228">
        <v>-1.8660667019999999</v>
      </c>
      <c r="Z97" s="228">
        <v>-1.3567806098999999</v>
      </c>
      <c r="AA97" s="228">
        <v>-0.80143065309999995</v>
      </c>
      <c r="AB97" s="228">
        <v>-0.86022939450000002</v>
      </c>
      <c r="AC97" s="228">
        <v>0.41132838840000002</v>
      </c>
      <c r="AD97" s="228">
        <v>0.54750617609999996</v>
      </c>
      <c r="AE97" s="228">
        <v>0.3471990385</v>
      </c>
      <c r="AF97" s="158">
        <v>16062</v>
      </c>
    </row>
    <row r="98" spans="1:32" ht="11.1" customHeight="1">
      <c r="A98" s="154">
        <v>16063</v>
      </c>
      <c r="B98" s="232" t="s">
        <v>454</v>
      </c>
      <c r="C98" s="228" t="s">
        <v>39</v>
      </c>
      <c r="D98" s="228">
        <v>-0.2633048751</v>
      </c>
      <c r="E98" s="228">
        <v>-0.12</v>
      </c>
      <c r="F98" s="228">
        <v>-1.1814177012</v>
      </c>
      <c r="G98" s="228">
        <v>-2.6828774062999998</v>
      </c>
      <c r="H98" s="228">
        <v>-2.3237413068000001</v>
      </c>
      <c r="I98" s="228">
        <v>-2.0592624173999998</v>
      </c>
      <c r="J98" s="228">
        <v>0.5310813164</v>
      </c>
      <c r="K98" s="228">
        <v>1.4072919372999999</v>
      </c>
      <c r="L98" s="228">
        <v>1.9300567915</v>
      </c>
      <c r="M98" s="228">
        <v>-1.9731054417</v>
      </c>
      <c r="N98" s="228">
        <v>1.3632478632</v>
      </c>
      <c r="O98" s="228">
        <v>2.4157848139000002</v>
      </c>
      <c r="P98" s="228">
        <v>0.88918162359999997</v>
      </c>
      <c r="Q98" s="228">
        <v>-1.2159294923999999</v>
      </c>
      <c r="R98" s="228">
        <v>0.64849235849999998</v>
      </c>
      <c r="S98" s="228">
        <v>1.0341855789000001</v>
      </c>
      <c r="T98" s="228">
        <v>0.43868556809999998</v>
      </c>
      <c r="U98" s="228">
        <v>0.24264973510000001</v>
      </c>
      <c r="V98" s="228">
        <v>-0.53657158989999998</v>
      </c>
      <c r="W98" s="228">
        <v>-8.1284984180999995</v>
      </c>
      <c r="X98" s="228">
        <v>2.0046702207</v>
      </c>
      <c r="Y98" s="228">
        <v>3.1081677704000001</v>
      </c>
      <c r="Z98" s="228">
        <v>-2.1160069704</v>
      </c>
      <c r="AA98" s="228">
        <v>-1.6709242431</v>
      </c>
      <c r="AB98" s="228">
        <v>0.3369039392</v>
      </c>
      <c r="AC98" s="228">
        <v>-0.72364477179999998</v>
      </c>
      <c r="AD98" s="202" t="s">
        <v>310</v>
      </c>
      <c r="AE98" s="202" t="s">
        <v>310</v>
      </c>
      <c r="AF98" s="158">
        <v>16063</v>
      </c>
    </row>
    <row r="99" spans="1:32" ht="11.1" customHeight="1">
      <c r="A99" s="154">
        <v>16064</v>
      </c>
      <c r="B99" s="232" t="s">
        <v>396</v>
      </c>
      <c r="C99" s="228" t="s">
        <v>39</v>
      </c>
      <c r="D99" s="228">
        <v>-3.0054917624000002</v>
      </c>
      <c r="E99" s="228">
        <v>-2.0177064031</v>
      </c>
      <c r="F99" s="228">
        <v>-2.1433074175</v>
      </c>
      <c r="G99" s="228">
        <v>-3.5162121537000002</v>
      </c>
      <c r="H99" s="228">
        <v>-2.6094697602000001</v>
      </c>
      <c r="I99" s="228">
        <v>-2.1309414991</v>
      </c>
      <c r="J99" s="228">
        <v>-0.11674741700000001</v>
      </c>
      <c r="K99" s="228">
        <v>1.1162410145999999</v>
      </c>
      <c r="L99" s="228">
        <v>3.2770777944999998</v>
      </c>
      <c r="M99" s="228">
        <v>-7.8347976900000005E-2</v>
      </c>
      <c r="N99" s="228">
        <v>1.3329599552</v>
      </c>
      <c r="O99" s="228">
        <v>1.5917758249</v>
      </c>
      <c r="P99" s="228">
        <v>1.3655405037999999</v>
      </c>
      <c r="Q99" s="228">
        <v>-0.2093173036</v>
      </c>
      <c r="R99" s="228">
        <v>0.97348464479999997</v>
      </c>
      <c r="S99" s="228">
        <v>1.7577500799000001</v>
      </c>
      <c r="T99" s="228">
        <v>1.3557370183999999</v>
      </c>
      <c r="U99" s="228">
        <v>0.84697619170000005</v>
      </c>
      <c r="V99" s="228">
        <v>1.02422287E-2</v>
      </c>
      <c r="W99" s="228">
        <v>-0.74248553429999997</v>
      </c>
      <c r="X99" s="228">
        <v>-0.8338051367</v>
      </c>
      <c r="Y99" s="228">
        <v>-1.8417251341</v>
      </c>
      <c r="Z99" s="228">
        <v>-1.8913971934</v>
      </c>
      <c r="AA99" s="228">
        <v>-1.6009030735000001</v>
      </c>
      <c r="AB99" s="228">
        <v>-1.7231535787000001</v>
      </c>
      <c r="AC99" s="228">
        <v>-0.11562516420000001</v>
      </c>
      <c r="AD99" s="228">
        <v>0.1865671642</v>
      </c>
      <c r="AE99" s="228">
        <v>0.30244563800000002</v>
      </c>
      <c r="AF99" s="158">
        <v>16064</v>
      </c>
    </row>
    <row r="100" spans="1:32" ht="11.1" customHeight="1">
      <c r="A100" s="154">
        <v>16065</v>
      </c>
      <c r="B100" s="232" t="s">
        <v>406</v>
      </c>
      <c r="C100" s="228" t="s">
        <v>39</v>
      </c>
      <c r="D100" s="228">
        <v>-5.8580242727999998</v>
      </c>
      <c r="E100" s="228">
        <v>-3.4713719842000001</v>
      </c>
      <c r="F100" s="228">
        <v>-1.8577930314</v>
      </c>
      <c r="G100" s="228">
        <v>-3.3221833663</v>
      </c>
      <c r="H100" s="228">
        <v>-2.2961390265000001</v>
      </c>
      <c r="I100" s="228">
        <v>-3.9436619718000001</v>
      </c>
      <c r="J100" s="228">
        <v>5.86510264E-2</v>
      </c>
      <c r="K100" s="228">
        <v>1.6663875398000001</v>
      </c>
      <c r="L100" s="228">
        <v>1.5072893501</v>
      </c>
      <c r="M100" s="228">
        <v>-0.94125283999999998</v>
      </c>
      <c r="N100" s="228">
        <v>2.2116644822999998</v>
      </c>
      <c r="O100" s="228">
        <v>0.92162205480000003</v>
      </c>
      <c r="P100" s="228">
        <v>1.3817200032000001</v>
      </c>
      <c r="Q100" s="228">
        <v>0.45429623250000001</v>
      </c>
      <c r="R100" s="228">
        <v>1.4191033138</v>
      </c>
      <c r="S100" s="228">
        <v>0.591988929</v>
      </c>
      <c r="T100" s="228">
        <v>0.83307856920000001</v>
      </c>
      <c r="U100" s="228">
        <v>0.13643598879999999</v>
      </c>
      <c r="V100" s="228">
        <v>-0.23465294070000001</v>
      </c>
      <c r="W100" s="228">
        <v>-0.51593323219999998</v>
      </c>
      <c r="X100" s="228">
        <v>0.26246719159999998</v>
      </c>
      <c r="Y100" s="228">
        <v>-1.6854789506000001</v>
      </c>
      <c r="Z100" s="228">
        <v>-1.4981840194</v>
      </c>
      <c r="AA100" s="228">
        <v>-1.1072083078999999</v>
      </c>
      <c r="AB100" s="228">
        <v>-1.2935016938999999</v>
      </c>
      <c r="AC100" s="228">
        <v>-0.39562485450000001</v>
      </c>
      <c r="AD100" s="228">
        <v>-6.1453372300000003E-2</v>
      </c>
      <c r="AE100" s="228">
        <v>-7.7214114700000003E-2</v>
      </c>
      <c r="AF100" s="158">
        <v>16065</v>
      </c>
    </row>
    <row r="101" spans="1:32" ht="11.1" customHeight="1">
      <c r="A101" s="154">
        <v>16066</v>
      </c>
      <c r="B101" s="232" t="s">
        <v>407</v>
      </c>
      <c r="C101" s="228" t="s">
        <v>39</v>
      </c>
      <c r="D101" s="228">
        <v>-1.0639130095</v>
      </c>
      <c r="E101" s="228">
        <v>-0.1502332569</v>
      </c>
      <c r="F101" s="228">
        <v>-1.6827684511000001</v>
      </c>
      <c r="G101" s="228">
        <v>-3.8943256413</v>
      </c>
      <c r="H101" s="228">
        <v>-1.8186389541000001</v>
      </c>
      <c r="I101" s="228">
        <v>-1.2974818609000001</v>
      </c>
      <c r="J101" s="228">
        <v>-0.51024820550000005</v>
      </c>
      <c r="K101" s="228">
        <v>1.5994436718</v>
      </c>
      <c r="L101" s="228">
        <v>1.4715947980999999</v>
      </c>
      <c r="M101" s="228">
        <v>-1.5809443508000001</v>
      </c>
      <c r="N101" s="228">
        <v>5.1402870000000003E-2</v>
      </c>
      <c r="O101" s="228">
        <v>2.7400779210000001</v>
      </c>
      <c r="P101" s="228">
        <v>0.33337500520000002</v>
      </c>
      <c r="Q101" s="228">
        <v>-0.34057399179999998</v>
      </c>
      <c r="R101" s="228">
        <v>0.50843925820000002</v>
      </c>
      <c r="S101" s="228">
        <v>1.384915205</v>
      </c>
      <c r="T101" s="228">
        <v>-0.60120240479999998</v>
      </c>
      <c r="U101" s="228">
        <v>0.53077682690000005</v>
      </c>
      <c r="V101" s="228">
        <v>-0.68350182130000003</v>
      </c>
      <c r="W101" s="228">
        <v>2.1758839529</v>
      </c>
      <c r="X101" s="228">
        <v>-0.88876377380000005</v>
      </c>
      <c r="Y101" s="228">
        <v>-1.8068887633999999</v>
      </c>
      <c r="Z101" s="228">
        <v>-2.1245098823999999</v>
      </c>
      <c r="AA101" s="228">
        <v>-1.8351577591999999</v>
      </c>
      <c r="AB101" s="228">
        <v>-2.04909718</v>
      </c>
      <c r="AC101" s="228">
        <v>-1.0720446890999999</v>
      </c>
      <c r="AD101" s="228">
        <v>-0.46600989250000002</v>
      </c>
      <c r="AE101" s="228">
        <v>-0.75024598229999995</v>
      </c>
      <c r="AF101" s="158">
        <v>16066</v>
      </c>
    </row>
    <row r="102" spans="1:32" ht="18" customHeight="1">
      <c r="A102" s="154">
        <v>16067</v>
      </c>
      <c r="B102" s="232" t="s">
        <v>455</v>
      </c>
      <c r="C102" s="228" t="s">
        <v>39</v>
      </c>
      <c r="D102" s="228">
        <v>-1.1248940596000001</v>
      </c>
      <c r="E102" s="228">
        <v>-1.1883425543999999</v>
      </c>
      <c r="F102" s="228">
        <v>-0.78466937420000005</v>
      </c>
      <c r="G102" s="228">
        <v>-3.2509339480000001</v>
      </c>
      <c r="H102" s="228">
        <v>-1.9429838975</v>
      </c>
      <c r="I102" s="228">
        <v>-2.5176993003999999</v>
      </c>
      <c r="J102" s="228">
        <v>0.38246669529999999</v>
      </c>
      <c r="K102" s="228">
        <v>1.1944004452000001</v>
      </c>
      <c r="L102" s="228">
        <v>3.5239868008999999</v>
      </c>
      <c r="M102" s="228">
        <v>-1.479302031</v>
      </c>
      <c r="N102" s="228">
        <v>1.6010618441</v>
      </c>
      <c r="O102" s="228">
        <v>1.4860175546000001</v>
      </c>
      <c r="P102" s="228">
        <v>1.0257854298</v>
      </c>
      <c r="Q102" s="228">
        <v>0.53356693479999995</v>
      </c>
      <c r="R102" s="228">
        <v>1.3109949302999999</v>
      </c>
      <c r="S102" s="228">
        <v>1.5520544195999999</v>
      </c>
      <c r="T102" s="228">
        <v>0.89313212200000003</v>
      </c>
      <c r="U102" s="228">
        <v>0.30143467639999999</v>
      </c>
      <c r="V102" s="228">
        <v>1.1754859817000001</v>
      </c>
      <c r="W102" s="228">
        <v>-0.32335689579999999</v>
      </c>
      <c r="X102" s="228">
        <v>-0.29626851679999999</v>
      </c>
      <c r="Y102" s="228">
        <v>-0.99207846099999997</v>
      </c>
      <c r="Z102" s="228">
        <v>-1.2546865140000001</v>
      </c>
      <c r="AA102" s="228">
        <v>-0.64147987920000005</v>
      </c>
      <c r="AB102" s="228">
        <v>-0.22192131200000001</v>
      </c>
      <c r="AC102" s="228">
        <v>0.96391968610000001</v>
      </c>
      <c r="AD102" s="228">
        <v>1.4172399534</v>
      </c>
      <c r="AE102" s="228">
        <v>1.2461994670000001</v>
      </c>
      <c r="AF102" s="158">
        <v>16067</v>
      </c>
    </row>
    <row r="103" spans="1:32" ht="11.1" customHeight="1">
      <c r="A103" s="154">
        <v>16068</v>
      </c>
      <c r="B103" s="232" t="s">
        <v>409</v>
      </c>
      <c r="C103" s="228" t="s">
        <v>39</v>
      </c>
      <c r="D103" s="228">
        <v>1.4437242191999999</v>
      </c>
      <c r="E103" s="228">
        <v>-2.4179494627000002</v>
      </c>
      <c r="F103" s="228">
        <v>-3.1401145919000002</v>
      </c>
      <c r="G103" s="228">
        <v>-2.8193900284</v>
      </c>
      <c r="H103" s="228">
        <v>0.2055335968</v>
      </c>
      <c r="I103" s="228">
        <v>-2.8479015462000001</v>
      </c>
      <c r="J103" s="228">
        <v>0.78765732850000003</v>
      </c>
      <c r="K103" s="228">
        <v>1.087657106</v>
      </c>
      <c r="L103" s="228">
        <v>2.7337212083</v>
      </c>
      <c r="M103" s="228">
        <v>-0.33359193170000001</v>
      </c>
      <c r="N103" s="228">
        <v>1.7202459718000001</v>
      </c>
      <c r="O103" s="228">
        <v>0.45148454240000002</v>
      </c>
      <c r="P103" s="228">
        <v>1.6073741144</v>
      </c>
      <c r="Q103" s="228">
        <v>1.0946168840999999</v>
      </c>
      <c r="R103" s="228">
        <v>0.69712251560000005</v>
      </c>
      <c r="S103" s="228">
        <v>0.60391810280000002</v>
      </c>
      <c r="T103" s="228">
        <v>-0.24158125920000001</v>
      </c>
      <c r="U103" s="228">
        <v>-0.82189770309999999</v>
      </c>
      <c r="V103" s="228">
        <v>-1.4354421014000001</v>
      </c>
      <c r="W103" s="228">
        <v>-3.1078747841999999</v>
      </c>
      <c r="X103" s="228">
        <v>-1.9261884583</v>
      </c>
      <c r="Y103" s="228">
        <v>-2.7814364297999998</v>
      </c>
      <c r="Z103" s="228">
        <v>-2.4996142571000002</v>
      </c>
      <c r="AA103" s="228">
        <v>-1.5150331902</v>
      </c>
      <c r="AB103" s="228">
        <v>-1.9483070155</v>
      </c>
      <c r="AC103" s="228">
        <v>-0.34268409309999998</v>
      </c>
      <c r="AD103" s="228">
        <v>0.24529197659999999</v>
      </c>
      <c r="AE103" s="228">
        <v>-5.5507096999999998E-2</v>
      </c>
      <c r="AF103" s="158">
        <v>16068</v>
      </c>
    </row>
    <row r="104" spans="1:32" ht="11.1" customHeight="1">
      <c r="A104" s="154">
        <v>16069</v>
      </c>
      <c r="B104" s="232" t="s">
        <v>410</v>
      </c>
      <c r="C104" s="228" t="s">
        <v>39</v>
      </c>
      <c r="D104" s="228">
        <v>-0.28332727930000001</v>
      </c>
      <c r="E104" s="228">
        <v>0.72125892469999997</v>
      </c>
      <c r="F104" s="228">
        <v>-1.2441229655999999</v>
      </c>
      <c r="G104" s="228">
        <v>-3.6036036035999999</v>
      </c>
      <c r="H104" s="228">
        <v>-2.5529974925999999</v>
      </c>
      <c r="I104" s="228">
        <v>-0.87329434699999997</v>
      </c>
      <c r="J104" s="228">
        <v>0.4562259105</v>
      </c>
      <c r="K104" s="228">
        <v>2.5135071647</v>
      </c>
      <c r="L104" s="228">
        <v>1.8484570730000001</v>
      </c>
      <c r="M104" s="228">
        <v>-1.6499175041</v>
      </c>
      <c r="N104" s="228">
        <v>1.6547201464000001</v>
      </c>
      <c r="O104" s="228">
        <v>0.84764833849999999</v>
      </c>
      <c r="P104" s="228">
        <v>0.56530794409999996</v>
      </c>
      <c r="Q104" s="228">
        <v>-0.4807692308</v>
      </c>
      <c r="R104" s="228">
        <v>0.72092159050000004</v>
      </c>
      <c r="S104" s="228">
        <v>5.9031877199999999E-2</v>
      </c>
      <c r="T104" s="228">
        <v>-0.1401179941</v>
      </c>
      <c r="U104" s="228">
        <v>-0.34709401080000002</v>
      </c>
      <c r="V104" s="228">
        <v>-1.0671409515000001</v>
      </c>
      <c r="W104" s="228">
        <v>-0.5468164794</v>
      </c>
      <c r="X104" s="228">
        <v>-1.4963339817000001</v>
      </c>
      <c r="Y104" s="228">
        <v>-1.7247872259999999</v>
      </c>
      <c r="Z104" s="228">
        <v>-2.1657953697000001</v>
      </c>
      <c r="AA104" s="228">
        <v>-1.8139394851999999</v>
      </c>
      <c r="AB104" s="228">
        <v>-1.7393285735999999</v>
      </c>
      <c r="AC104" s="228">
        <v>-0.84304107910000003</v>
      </c>
      <c r="AD104" s="228">
        <v>-0.64122137400000001</v>
      </c>
      <c r="AE104" s="228">
        <v>-0.77424300499999998</v>
      </c>
      <c r="AF104" s="158">
        <v>16069</v>
      </c>
    </row>
    <row r="105" spans="1:32" ht="11.1" customHeight="1">
      <c r="A105" s="154">
        <v>16070</v>
      </c>
      <c r="B105" s="232" t="s">
        <v>411</v>
      </c>
      <c r="C105" s="228" t="s">
        <v>39</v>
      </c>
      <c r="D105" s="228">
        <v>-1.6587915955000001</v>
      </c>
      <c r="E105" s="228">
        <v>-2.1314659579000002</v>
      </c>
      <c r="F105" s="228">
        <v>-0.9662088056</v>
      </c>
      <c r="G105" s="228">
        <v>-6.3020778398999999</v>
      </c>
      <c r="H105" s="228">
        <v>-0.4108740924</v>
      </c>
      <c r="I105" s="228">
        <v>-2.6223578613999998</v>
      </c>
      <c r="J105" s="228">
        <v>1.6076610563</v>
      </c>
      <c r="K105" s="228">
        <v>1.8107042897000001</v>
      </c>
      <c r="L105" s="228">
        <v>2.4966337522000002</v>
      </c>
      <c r="M105" s="228">
        <v>0.34484646120000001</v>
      </c>
      <c r="N105" s="228">
        <v>1.7073969015999999</v>
      </c>
      <c r="O105" s="228">
        <v>2.4993295789999999</v>
      </c>
      <c r="P105" s="228">
        <v>1.0779132437000001</v>
      </c>
      <c r="Q105" s="228">
        <v>-4.1414298299999999E-2</v>
      </c>
      <c r="R105" s="228">
        <v>0.71987156249999995</v>
      </c>
      <c r="S105" s="228">
        <v>0.68901686549999996</v>
      </c>
      <c r="T105" s="228">
        <v>1.1490144010000001</v>
      </c>
      <c r="U105" s="228">
        <v>1.2571313172</v>
      </c>
      <c r="V105" s="228">
        <v>0.36896689269999999</v>
      </c>
      <c r="W105" s="228">
        <v>-1.3959264779</v>
      </c>
      <c r="X105" s="228">
        <v>-0.89568761640000005</v>
      </c>
      <c r="Y105" s="228">
        <v>-1.8590357197</v>
      </c>
      <c r="Z105" s="228">
        <v>-2.3829660216000002</v>
      </c>
      <c r="AA105" s="228">
        <v>-1.3253677393000001</v>
      </c>
      <c r="AB105" s="228">
        <v>-0.94440213250000005</v>
      </c>
      <c r="AC105" s="228">
        <v>0.3952772074</v>
      </c>
      <c r="AD105" s="228">
        <v>0.99887880949999996</v>
      </c>
      <c r="AE105" s="228">
        <v>1.0989570084</v>
      </c>
      <c r="AF105" s="158">
        <v>16070</v>
      </c>
    </row>
    <row r="106" spans="1:32" ht="11.1" customHeight="1">
      <c r="A106" s="154">
        <v>16071</v>
      </c>
      <c r="B106" s="232" t="s">
        <v>456</v>
      </c>
      <c r="C106" s="228" t="s">
        <v>39</v>
      </c>
      <c r="D106" s="228">
        <v>-1.0689341026000001</v>
      </c>
      <c r="E106" s="228">
        <v>-0.46657253360000001</v>
      </c>
      <c r="F106" s="228">
        <v>-1.7393449701000001</v>
      </c>
      <c r="G106" s="228">
        <v>-4.3939489047000002</v>
      </c>
      <c r="H106" s="228">
        <v>-0.60403125209999997</v>
      </c>
      <c r="I106" s="228">
        <v>-2.7346588282000002</v>
      </c>
      <c r="J106" s="228">
        <v>1.5008488964</v>
      </c>
      <c r="K106" s="228">
        <v>1.7797403988</v>
      </c>
      <c r="L106" s="228">
        <v>2.4125690245000002</v>
      </c>
      <c r="M106" s="228">
        <v>1.4827652608999999</v>
      </c>
      <c r="N106" s="228">
        <v>0.86021505379999996</v>
      </c>
      <c r="O106" s="228">
        <v>0.64593001380000004</v>
      </c>
      <c r="P106" s="228">
        <v>1.507882111</v>
      </c>
      <c r="Q106" s="228">
        <v>-6.1383586000000002E-3</v>
      </c>
      <c r="R106" s="228">
        <v>0.1780233272</v>
      </c>
      <c r="S106" s="228">
        <v>1.5135731356</v>
      </c>
      <c r="T106" s="228">
        <v>0.30182301099999997</v>
      </c>
      <c r="U106" s="228">
        <v>0.75830524799999999</v>
      </c>
      <c r="V106" s="228">
        <v>-4.7784016200000001E-2</v>
      </c>
      <c r="W106" s="228">
        <v>-0.46611688779999999</v>
      </c>
      <c r="X106" s="228">
        <v>0.55093119349999997</v>
      </c>
      <c r="Y106" s="228">
        <v>-0.1801152738</v>
      </c>
      <c r="Z106" s="228">
        <v>-0.49237705399999998</v>
      </c>
      <c r="AA106" s="228">
        <v>-0.22005471630000001</v>
      </c>
      <c r="AB106" s="228">
        <v>-1.0481805729</v>
      </c>
      <c r="AC106" s="228">
        <v>-0.30674846630000002</v>
      </c>
      <c r="AD106" s="228">
        <v>0.13115535950000001</v>
      </c>
      <c r="AE106" s="228">
        <v>0.1192108243</v>
      </c>
      <c r="AF106" s="158">
        <v>16071</v>
      </c>
    </row>
    <row r="107" spans="1:32" ht="11.1" customHeight="1">
      <c r="A107" s="154">
        <v>16072</v>
      </c>
      <c r="B107" s="232" t="s">
        <v>413</v>
      </c>
      <c r="C107" s="228" t="s">
        <v>39</v>
      </c>
      <c r="D107" s="228">
        <v>0.37148827490000003</v>
      </c>
      <c r="E107" s="228">
        <v>-2.1358624412</v>
      </c>
      <c r="F107" s="228">
        <v>-1.4418531358</v>
      </c>
      <c r="G107" s="228">
        <v>-4.2449436405999998</v>
      </c>
      <c r="H107" s="228">
        <v>-3.2225747202999999</v>
      </c>
      <c r="I107" s="228">
        <v>-4.1494133885000002</v>
      </c>
      <c r="J107" s="228">
        <v>-1.3050130500999999</v>
      </c>
      <c r="K107" s="228">
        <v>1.9879627941</v>
      </c>
      <c r="L107" s="228">
        <v>0.71530758230000002</v>
      </c>
      <c r="M107" s="228">
        <v>-3.4357244318000002</v>
      </c>
      <c r="N107" s="228">
        <v>1.6456743587</v>
      </c>
      <c r="O107" s="228">
        <v>1.7637481909999999</v>
      </c>
      <c r="P107" s="228">
        <v>0.542174029</v>
      </c>
      <c r="Q107" s="228">
        <v>-1.7415134371000001</v>
      </c>
      <c r="R107" s="228">
        <v>-0.35087719299999998</v>
      </c>
      <c r="S107" s="228">
        <v>-9.0285301600000006E-2</v>
      </c>
      <c r="T107" s="228">
        <v>-0.4427977589</v>
      </c>
      <c r="U107" s="228">
        <v>-0.63538168289999997</v>
      </c>
      <c r="V107" s="228">
        <v>0.1826984562</v>
      </c>
      <c r="W107" s="228">
        <v>3.0910914562</v>
      </c>
      <c r="X107" s="228">
        <v>-1.51180267</v>
      </c>
      <c r="Y107" s="228">
        <v>-3.0603219528999999</v>
      </c>
      <c r="Z107" s="228">
        <v>-3.2280763480000001</v>
      </c>
      <c r="AA107" s="228">
        <v>-2.8927458833999999</v>
      </c>
      <c r="AB107" s="228">
        <v>-2.9353680431</v>
      </c>
      <c r="AC107" s="228">
        <v>-1.3412408759000001</v>
      </c>
      <c r="AD107" s="228">
        <v>-0.73622977639999998</v>
      </c>
      <c r="AE107" s="228">
        <v>-0.30247479379999997</v>
      </c>
      <c r="AF107" s="158">
        <v>16072</v>
      </c>
    </row>
    <row r="108" spans="1:32" ht="18" customHeight="1">
      <c r="A108" s="154">
        <v>16073</v>
      </c>
      <c r="B108" s="232" t="s">
        <v>414</v>
      </c>
      <c r="C108" s="228" t="s">
        <v>39</v>
      </c>
      <c r="D108" s="228">
        <v>-3.6782017680000001</v>
      </c>
      <c r="E108" s="228">
        <v>-2.4258635798000001</v>
      </c>
      <c r="F108" s="228">
        <v>-0.39703171529999998</v>
      </c>
      <c r="G108" s="228">
        <v>-4.7833720875000001</v>
      </c>
      <c r="H108" s="228">
        <v>-1.7044605034</v>
      </c>
      <c r="I108" s="228">
        <v>-3.8280180499999998</v>
      </c>
      <c r="J108" s="228">
        <v>1.7134120624</v>
      </c>
      <c r="K108" s="228">
        <v>1.1765925465</v>
      </c>
      <c r="L108" s="228">
        <v>0.76331967209999996</v>
      </c>
      <c r="M108" s="228">
        <v>0.7626213839</v>
      </c>
      <c r="N108" s="228">
        <v>1.6398405570000001</v>
      </c>
      <c r="O108" s="228">
        <v>1.5984908658000001</v>
      </c>
      <c r="P108" s="228">
        <v>0.46907065380000001</v>
      </c>
      <c r="Q108" s="228">
        <v>-1.1088415523999999</v>
      </c>
      <c r="R108" s="228">
        <v>0.4229369529</v>
      </c>
      <c r="S108" s="228">
        <v>0.54848188050000002</v>
      </c>
      <c r="T108" s="228">
        <v>-9.7408922999999998E-3</v>
      </c>
      <c r="U108" s="228">
        <v>5.35801266E-2</v>
      </c>
      <c r="V108" s="228">
        <v>-0.76919332070000002</v>
      </c>
      <c r="W108" s="228">
        <v>-4.9158612569000004</v>
      </c>
      <c r="X108" s="228">
        <v>-0.6144469977</v>
      </c>
      <c r="Y108" s="228">
        <v>1.2899231205999999</v>
      </c>
      <c r="Z108" s="228">
        <v>-1.9991093076999999</v>
      </c>
      <c r="AA108" s="228">
        <v>-1.9594156653999999</v>
      </c>
      <c r="AB108" s="228">
        <v>-2.4026137219999999</v>
      </c>
      <c r="AC108" s="228">
        <v>-1.1919922570999999</v>
      </c>
      <c r="AD108" s="228">
        <v>-0.88361524869999997</v>
      </c>
      <c r="AE108" s="228">
        <v>-0.69161920259999998</v>
      </c>
      <c r="AF108" s="158">
        <v>16073</v>
      </c>
    </row>
    <row r="109" spans="1:32" ht="11.1" customHeight="1">
      <c r="A109" s="154">
        <v>16074</v>
      </c>
      <c r="B109" s="232" t="s">
        <v>415</v>
      </c>
      <c r="C109" s="228" t="s">
        <v>39</v>
      </c>
      <c r="D109" s="228">
        <v>2.7519613760000001</v>
      </c>
      <c r="E109" s="228">
        <v>-1.0924468460000001</v>
      </c>
      <c r="F109" s="228">
        <v>-0.57600950120000005</v>
      </c>
      <c r="G109" s="228">
        <v>-3.8941647256</v>
      </c>
      <c r="H109" s="228">
        <v>-0.6152507613</v>
      </c>
      <c r="I109" s="228">
        <v>-3.6018009004999998</v>
      </c>
      <c r="J109" s="228">
        <v>1.4854696419</v>
      </c>
      <c r="K109" s="228">
        <v>0.66474912109999995</v>
      </c>
      <c r="L109" s="228">
        <v>1.8794844117</v>
      </c>
      <c r="M109" s="228">
        <v>-0.46120286690000001</v>
      </c>
      <c r="N109" s="228">
        <v>1.8533592136000001</v>
      </c>
      <c r="O109" s="228">
        <v>0.43646646589999999</v>
      </c>
      <c r="P109" s="228">
        <v>0.78344962659999995</v>
      </c>
      <c r="Q109" s="228">
        <v>-0.27329041659999997</v>
      </c>
      <c r="R109" s="228">
        <v>0.77948967790000001</v>
      </c>
      <c r="S109" s="228">
        <v>5.4383950700000003E-2</v>
      </c>
      <c r="T109" s="228">
        <v>-0.59789829689999996</v>
      </c>
      <c r="U109" s="228">
        <v>0.39492071210000002</v>
      </c>
      <c r="V109" s="228">
        <v>-0.21786492369999999</v>
      </c>
      <c r="W109" s="228">
        <v>0.24260067930000001</v>
      </c>
      <c r="X109" s="228">
        <v>-0.45476594710000001</v>
      </c>
      <c r="Y109" s="228">
        <v>-1.3250242014</v>
      </c>
      <c r="Z109" s="228">
        <v>-1.2975310867000001</v>
      </c>
      <c r="AA109" s="228">
        <v>-0.87985436890000002</v>
      </c>
      <c r="AB109" s="228">
        <v>-1.0476944631</v>
      </c>
      <c r="AC109" s="228">
        <v>-0.25139493530000001</v>
      </c>
      <c r="AD109" s="228">
        <v>0.2373562169</v>
      </c>
      <c r="AE109" s="228">
        <v>0.63666972759999996</v>
      </c>
      <c r="AF109" s="158">
        <v>16074</v>
      </c>
    </row>
    <row r="110" spans="1:32" ht="11.1" customHeight="1">
      <c r="A110" s="154">
        <v>16075</v>
      </c>
      <c r="B110" s="232" t="s">
        <v>416</v>
      </c>
      <c r="C110" s="228" t="s">
        <v>39</v>
      </c>
      <c r="D110" s="228">
        <v>-2.0969113063</v>
      </c>
      <c r="E110" s="228">
        <v>-3.7279305355000001</v>
      </c>
      <c r="F110" s="228">
        <v>-0.57122241600000001</v>
      </c>
      <c r="G110" s="228">
        <v>-3.6042573778000002</v>
      </c>
      <c r="H110" s="228">
        <v>-0.45796737770000001</v>
      </c>
      <c r="I110" s="228">
        <v>-3.5419423962000001</v>
      </c>
      <c r="J110" s="228">
        <v>0.15681149950000001</v>
      </c>
      <c r="K110" s="228">
        <v>1.4417117880999999</v>
      </c>
      <c r="L110" s="228">
        <v>1.4855305465999999</v>
      </c>
      <c r="M110" s="228">
        <v>-1.4067549585000001</v>
      </c>
      <c r="N110" s="228">
        <v>2.0245517064</v>
      </c>
      <c r="O110" s="228">
        <v>0.52916719160000003</v>
      </c>
      <c r="P110" s="228">
        <v>1.4412833688</v>
      </c>
      <c r="Q110" s="228">
        <v>-0.79688658270000001</v>
      </c>
      <c r="R110" s="228">
        <v>-0.124540756</v>
      </c>
      <c r="S110" s="228">
        <v>0.56113224019999997</v>
      </c>
      <c r="T110" s="228">
        <v>-4.3400086800000001E-2</v>
      </c>
      <c r="U110" s="228">
        <v>-0.50241905470000003</v>
      </c>
      <c r="V110" s="228">
        <v>-0.32416931609999999</v>
      </c>
      <c r="W110" s="228">
        <v>-4.37800988E-2</v>
      </c>
      <c r="X110" s="228">
        <v>-0.30811796520000001</v>
      </c>
      <c r="Y110" s="228">
        <v>-1.8896258291000001</v>
      </c>
      <c r="Z110" s="228">
        <v>-1.9665012407</v>
      </c>
      <c r="AA110" s="228">
        <v>-1.4488208731000001</v>
      </c>
      <c r="AB110" s="228">
        <v>-1.9238047181</v>
      </c>
      <c r="AC110" s="228">
        <v>-1.0459183673000001</v>
      </c>
      <c r="AD110" s="228">
        <v>-0.55685629309999995</v>
      </c>
      <c r="AE110" s="228">
        <v>-0.46458346589999999</v>
      </c>
      <c r="AF110" s="158">
        <v>16075</v>
      </c>
    </row>
    <row r="111" spans="1:32" ht="11.1" customHeight="1">
      <c r="A111" s="154">
        <v>16076</v>
      </c>
      <c r="B111" s="232" t="s">
        <v>417</v>
      </c>
      <c r="C111" s="228" t="s">
        <v>39</v>
      </c>
      <c r="D111" s="228">
        <v>-3.4373803140999999</v>
      </c>
      <c r="E111" s="228">
        <v>-1.7352503718000001</v>
      </c>
      <c r="F111" s="228">
        <v>-0.66599394550000002</v>
      </c>
      <c r="G111" s="228">
        <v>-4.4392523364000001</v>
      </c>
      <c r="H111" s="228">
        <v>-1.8337408313000001</v>
      </c>
      <c r="I111" s="228">
        <v>-4.0716876929000003</v>
      </c>
      <c r="J111" s="228">
        <v>-0.34430208270000001</v>
      </c>
      <c r="K111" s="228">
        <v>2.2881739917999999</v>
      </c>
      <c r="L111" s="228">
        <v>1.3787375415000001</v>
      </c>
      <c r="M111" s="228">
        <v>-0.66633895899999995</v>
      </c>
      <c r="N111" s="228">
        <v>0.68730411830000004</v>
      </c>
      <c r="O111" s="228">
        <v>0.45871559629999997</v>
      </c>
      <c r="P111" s="228">
        <v>0.51641661230000002</v>
      </c>
      <c r="Q111" s="228">
        <v>-1.0058947596000001</v>
      </c>
      <c r="R111" s="228">
        <v>0.40972411910000001</v>
      </c>
      <c r="S111" s="228">
        <v>0.37540805220000001</v>
      </c>
      <c r="T111" s="228">
        <v>-0.1571900916</v>
      </c>
      <c r="U111" s="228">
        <v>0.24429967429999999</v>
      </c>
      <c r="V111" s="228">
        <v>0.2274573517</v>
      </c>
      <c r="W111" s="228">
        <v>-0.82131085540000004</v>
      </c>
      <c r="X111" s="228">
        <v>-1.442516269</v>
      </c>
      <c r="Y111" s="228">
        <v>-2.1029692182000002</v>
      </c>
      <c r="Z111" s="228">
        <v>-1.9705500217</v>
      </c>
      <c r="AA111" s="228">
        <v>-1.5704236871999999</v>
      </c>
      <c r="AB111" s="228">
        <v>-1.6231979751000001</v>
      </c>
      <c r="AC111" s="228">
        <v>-0.58433969610000003</v>
      </c>
      <c r="AD111" s="228">
        <v>-0.32030041970000001</v>
      </c>
      <c r="AE111" s="228">
        <v>-0.4487286023</v>
      </c>
      <c r="AF111" s="158">
        <v>16076</v>
      </c>
    </row>
    <row r="112" spans="1:32" ht="11.1" customHeight="1">
      <c r="A112" s="154">
        <v>16077</v>
      </c>
      <c r="B112" s="232" t="s">
        <v>457</v>
      </c>
      <c r="C112" s="228" t="s">
        <v>39</v>
      </c>
      <c r="D112" s="228">
        <v>-2.7337493786999998</v>
      </c>
      <c r="E112" s="228">
        <v>-4.4060867589999999</v>
      </c>
      <c r="F112" s="228">
        <v>-2.5362318840999998</v>
      </c>
      <c r="G112" s="228">
        <v>-3.7845085013999999</v>
      </c>
      <c r="H112" s="228">
        <v>-2.1662021788999999</v>
      </c>
      <c r="I112" s="228">
        <v>-3.5737407743</v>
      </c>
      <c r="J112" s="228">
        <v>1.4636766483000001</v>
      </c>
      <c r="K112" s="228">
        <v>-6.6172578100000004E-2</v>
      </c>
      <c r="L112" s="228">
        <v>2.390411866</v>
      </c>
      <c r="M112" s="228">
        <v>-0.4526935265</v>
      </c>
      <c r="N112" s="228">
        <v>0.17540440460000001</v>
      </c>
      <c r="O112" s="228">
        <v>0.75875486380000001</v>
      </c>
      <c r="P112" s="228">
        <v>1.1263435669999999</v>
      </c>
      <c r="Q112" s="228">
        <v>-0.60463340119999998</v>
      </c>
      <c r="R112" s="228">
        <v>0.19850163279999999</v>
      </c>
      <c r="S112" s="228">
        <v>-0.47929447850000001</v>
      </c>
      <c r="T112" s="228">
        <v>0.69350799460000001</v>
      </c>
      <c r="U112" s="228">
        <v>0.77163446209999997</v>
      </c>
      <c r="V112" s="228">
        <v>0.36704214660000001</v>
      </c>
      <c r="W112" s="228">
        <v>-0.39722572509999998</v>
      </c>
      <c r="X112" s="228">
        <v>-0.4367365023</v>
      </c>
      <c r="Y112" s="228">
        <v>-1.4179907576999999</v>
      </c>
      <c r="Z112" s="228">
        <v>-1.6165413533999999</v>
      </c>
      <c r="AA112" s="228">
        <v>-1.1120237569</v>
      </c>
      <c r="AB112" s="228">
        <v>-1.1697393516000001</v>
      </c>
      <c r="AC112" s="228">
        <v>1.9264111E-2</v>
      </c>
      <c r="AD112" s="228">
        <v>0.58591262259999999</v>
      </c>
      <c r="AE112" s="228">
        <v>0.63254744110000005</v>
      </c>
      <c r="AF112" s="158">
        <v>16077</v>
      </c>
    </row>
    <row r="113" spans="1:42" s="169" customFormat="1" ht="18" customHeight="1">
      <c r="A113" s="149">
        <v>16</v>
      </c>
      <c r="B113" s="233" t="s">
        <v>458</v>
      </c>
      <c r="C113" s="229" t="s">
        <v>39</v>
      </c>
      <c r="D113" s="229">
        <v>-1.6426461692000001</v>
      </c>
      <c r="E113" s="229">
        <v>-1.7897156475</v>
      </c>
      <c r="F113" s="229">
        <v>-1.4121830876999999</v>
      </c>
      <c r="G113" s="229">
        <v>-3.876478809</v>
      </c>
      <c r="H113" s="229">
        <v>-1.8200901882</v>
      </c>
      <c r="I113" s="229">
        <v>-2.7476196887</v>
      </c>
      <c r="J113" s="229">
        <v>0.71221514109999995</v>
      </c>
      <c r="K113" s="229">
        <v>1.3362008559</v>
      </c>
      <c r="L113" s="229">
        <v>1.9257466557</v>
      </c>
      <c r="M113" s="229">
        <v>-0.29693334129999999</v>
      </c>
      <c r="N113" s="229">
        <v>1.2750155058999999</v>
      </c>
      <c r="O113" s="229">
        <v>1.4685323721000001</v>
      </c>
      <c r="P113" s="229">
        <v>1.0828486151000001</v>
      </c>
      <c r="Q113" s="229">
        <v>-4.4845308899999999E-2</v>
      </c>
      <c r="R113" s="229">
        <v>0.70625242600000004</v>
      </c>
      <c r="S113" s="229">
        <v>0.85622609780000003</v>
      </c>
      <c r="T113" s="229">
        <v>0.5623317162</v>
      </c>
      <c r="U113" s="229">
        <v>0.72921370770000005</v>
      </c>
      <c r="V113" s="229">
        <v>1.9598908299999999E-2</v>
      </c>
      <c r="W113" s="229">
        <v>-0.61038636580000005</v>
      </c>
      <c r="X113" s="229">
        <v>-0.30511191529999998</v>
      </c>
      <c r="Y113" s="229">
        <v>-1.1084988195000001</v>
      </c>
      <c r="Z113" s="229">
        <v>-1.6301191792</v>
      </c>
      <c r="AA113" s="229">
        <v>-1.2057622227</v>
      </c>
      <c r="AB113" s="229">
        <v>-1.1492126907</v>
      </c>
      <c r="AC113" s="229">
        <v>-6.2052053900000001E-2</v>
      </c>
      <c r="AD113" s="229">
        <v>0.29640168360000002</v>
      </c>
      <c r="AE113" s="229">
        <v>0.3589642026</v>
      </c>
      <c r="AF113" s="153">
        <v>16</v>
      </c>
    </row>
    <row r="114" spans="1:42" s="147" customFormat="1" ht="7.5" customHeight="1">
      <c r="A114" s="198"/>
      <c r="B114" s="196"/>
      <c r="AF114" s="198"/>
    </row>
    <row r="115" spans="1:42" s="193" customFormat="1" ht="12.75" customHeight="1">
      <c r="A115" s="227" t="s">
        <v>428</v>
      </c>
      <c r="B115" s="171"/>
      <c r="C115" s="200"/>
      <c r="D115" s="200"/>
      <c r="E115" s="200"/>
      <c r="F115" s="200"/>
      <c r="G115" s="200"/>
      <c r="H115" s="200"/>
      <c r="I115" s="200"/>
      <c r="J115" s="200"/>
      <c r="K115" s="200"/>
      <c r="L115" s="200"/>
      <c r="M115" s="200"/>
      <c r="N115" s="200"/>
      <c r="O115" s="200"/>
      <c r="P115" s="200"/>
      <c r="Q115" s="200"/>
      <c r="R115" s="200"/>
      <c r="S115" s="200"/>
      <c r="T115" s="200"/>
      <c r="U115" s="200"/>
      <c r="V115" s="200"/>
      <c r="W115" s="173"/>
    </row>
    <row r="116" spans="1:42" s="75" customFormat="1" ht="14.25" customHeight="1">
      <c r="A116" s="315" t="s">
        <v>394</v>
      </c>
      <c r="B116" s="315"/>
      <c r="C116" s="315"/>
      <c r="D116" s="315"/>
      <c r="E116" s="315"/>
      <c r="F116" s="315"/>
      <c r="G116" s="315"/>
      <c r="H116" s="315"/>
      <c r="I116" s="315"/>
      <c r="J116" s="315"/>
      <c r="K116" s="315"/>
      <c r="L116" s="315"/>
      <c r="M116" s="315"/>
      <c r="N116" s="315"/>
      <c r="O116" s="315"/>
      <c r="P116" s="315"/>
      <c r="Q116" s="315"/>
      <c r="R116" s="315"/>
      <c r="S116" s="315"/>
      <c r="T116" s="315"/>
      <c r="U116" s="315"/>
      <c r="V116" s="316" t="s">
        <v>253</v>
      </c>
      <c r="W116" s="316"/>
      <c r="X116" s="316"/>
      <c r="Y116" s="316"/>
      <c r="Z116" s="316"/>
      <c r="AA116" s="316"/>
      <c r="AB116" s="316"/>
      <c r="AC116" s="316"/>
      <c r="AD116" s="316"/>
      <c r="AE116" s="316"/>
      <c r="AF116" s="316"/>
    </row>
    <row r="117" spans="1:42" ht="7.5" customHeight="1">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47"/>
      <c r="X117" s="197"/>
      <c r="Y117" s="197"/>
      <c r="Z117" s="197"/>
      <c r="AA117" s="197"/>
      <c r="AB117" s="197"/>
      <c r="AC117" s="197"/>
      <c r="AD117" s="197"/>
      <c r="AE117" s="197"/>
    </row>
    <row r="118" spans="1:42" ht="33.6" customHeight="1">
      <c r="A118" s="137" t="s">
        <v>460</v>
      </c>
      <c r="B118" s="138" t="s">
        <v>254</v>
      </c>
      <c r="C118" s="189">
        <v>36341</v>
      </c>
      <c r="D118" s="190">
        <v>36707</v>
      </c>
      <c r="E118" s="190">
        <v>37072</v>
      </c>
      <c r="F118" s="190">
        <v>37437</v>
      </c>
      <c r="G118" s="190">
        <v>37802</v>
      </c>
      <c r="H118" s="190">
        <v>38168</v>
      </c>
      <c r="I118" s="190">
        <v>38533</v>
      </c>
      <c r="J118" s="190">
        <v>38898</v>
      </c>
      <c r="K118" s="190">
        <v>39263</v>
      </c>
      <c r="L118" s="190">
        <v>39629</v>
      </c>
      <c r="M118" s="190">
        <v>39994</v>
      </c>
      <c r="N118" s="190">
        <v>40359</v>
      </c>
      <c r="O118" s="190">
        <v>40724</v>
      </c>
      <c r="P118" s="190">
        <v>41090</v>
      </c>
      <c r="Q118" s="192">
        <v>41455</v>
      </c>
      <c r="R118" s="190">
        <v>41820</v>
      </c>
      <c r="S118" s="190">
        <v>42185</v>
      </c>
      <c r="T118" s="190">
        <v>42551</v>
      </c>
      <c r="U118" s="191">
        <v>42916</v>
      </c>
      <c r="V118" s="192">
        <v>43281</v>
      </c>
      <c r="W118" s="190">
        <v>43646</v>
      </c>
      <c r="X118" s="190">
        <v>43921</v>
      </c>
      <c r="Y118" s="190">
        <v>44012</v>
      </c>
      <c r="Z118" s="190">
        <v>44104</v>
      </c>
      <c r="AA118" s="190">
        <v>44196</v>
      </c>
      <c r="AB118" s="190">
        <v>44286</v>
      </c>
      <c r="AC118" s="190">
        <v>44377</v>
      </c>
      <c r="AD118" s="190">
        <v>44469</v>
      </c>
      <c r="AE118" s="190">
        <v>44561</v>
      </c>
      <c r="AF118" s="139" t="s">
        <v>460</v>
      </c>
    </row>
    <row r="119" spans="1:42" s="147" customFormat="1" ht="7.5" customHeight="1">
      <c r="A119" s="198"/>
      <c r="B119" s="196"/>
      <c r="AF119" s="198"/>
    </row>
    <row r="120" spans="1:42" s="198" customFormat="1" ht="11.1" customHeight="1">
      <c r="A120" s="319" t="s">
        <v>497</v>
      </c>
      <c r="B120" s="319"/>
      <c r="C120" s="319"/>
      <c r="D120" s="319"/>
      <c r="E120" s="319"/>
      <c r="F120" s="319"/>
      <c r="G120" s="319"/>
      <c r="H120" s="319"/>
      <c r="I120" s="319" t="s">
        <v>258</v>
      </c>
      <c r="J120" s="319"/>
      <c r="K120" s="319"/>
      <c r="L120" s="319"/>
      <c r="M120" s="319"/>
      <c r="N120" s="319"/>
      <c r="O120" s="319"/>
      <c r="P120" s="319"/>
      <c r="Q120" s="319"/>
      <c r="R120" s="319"/>
      <c r="S120" s="319"/>
      <c r="T120" s="319"/>
      <c r="U120" s="319"/>
      <c r="V120" s="319" t="s">
        <v>497</v>
      </c>
      <c r="W120" s="319"/>
      <c r="X120" s="319"/>
      <c r="Y120" s="319"/>
      <c r="Z120" s="319"/>
      <c r="AA120" s="319"/>
      <c r="AB120" s="319"/>
      <c r="AC120" s="319"/>
      <c r="AD120" s="319"/>
      <c r="AE120" s="319"/>
      <c r="AF120" s="319"/>
      <c r="AG120" s="172"/>
      <c r="AH120" s="172"/>
      <c r="AI120" s="172"/>
      <c r="AJ120" s="172"/>
      <c r="AK120" s="172"/>
      <c r="AL120" s="172"/>
      <c r="AM120" s="172"/>
      <c r="AN120" s="172"/>
      <c r="AO120" s="172"/>
      <c r="AP120" s="172"/>
    </row>
    <row r="121" spans="1:42" s="198" customFormat="1" ht="16.350000000000001" customHeight="1">
      <c r="A121" s="319" t="s">
        <v>259</v>
      </c>
      <c r="B121" s="319"/>
      <c r="C121" s="319"/>
      <c r="D121" s="319"/>
      <c r="E121" s="319"/>
      <c r="F121" s="319"/>
      <c r="G121" s="319"/>
      <c r="H121" s="319"/>
      <c r="I121" s="319" t="s">
        <v>259</v>
      </c>
      <c r="J121" s="319"/>
      <c r="K121" s="319"/>
      <c r="L121" s="319"/>
      <c r="M121" s="319"/>
      <c r="N121" s="319"/>
      <c r="O121" s="319"/>
      <c r="P121" s="319"/>
      <c r="Q121" s="319"/>
      <c r="R121" s="319"/>
      <c r="S121" s="319"/>
      <c r="T121" s="319"/>
      <c r="U121" s="319"/>
      <c r="V121" s="319" t="s">
        <v>259</v>
      </c>
      <c r="W121" s="319"/>
      <c r="X121" s="319"/>
      <c r="Y121" s="319"/>
      <c r="Z121" s="319"/>
      <c r="AA121" s="319"/>
      <c r="AB121" s="319"/>
      <c r="AC121" s="319"/>
      <c r="AD121" s="319"/>
      <c r="AE121" s="319"/>
      <c r="AF121" s="319"/>
      <c r="AG121" s="172"/>
      <c r="AH121" s="172"/>
      <c r="AI121" s="172"/>
      <c r="AJ121" s="172"/>
      <c r="AK121" s="172"/>
      <c r="AL121" s="172"/>
      <c r="AM121" s="172"/>
      <c r="AN121" s="172"/>
      <c r="AO121" s="172"/>
      <c r="AP121" s="172"/>
    </row>
    <row r="122" spans="1:42" ht="11.1" customHeight="1">
      <c r="A122" s="154">
        <v>16051</v>
      </c>
      <c r="B122" s="232" t="s">
        <v>397</v>
      </c>
      <c r="C122" s="228">
        <f t="shared" ref="C122:AE122" si="0">C6/C$29*100</f>
        <v>8.041378916978914</v>
      </c>
      <c r="D122" s="228">
        <f t="shared" si="0"/>
        <v>8.1089245447440064</v>
      </c>
      <c r="E122" s="228">
        <f t="shared" si="0"/>
        <v>8.1708406846458761</v>
      </c>
      <c r="F122" s="228">
        <f t="shared" si="0"/>
        <v>8.1022210347873056</v>
      </c>
      <c r="G122" s="228">
        <f t="shared" si="0"/>
        <v>8.1172784113232996</v>
      </c>
      <c r="H122" s="228">
        <f t="shared" si="0"/>
        <v>8.1484276543429104</v>
      </c>
      <c r="I122" s="228">
        <f t="shared" si="0"/>
        <v>8.180581471117609</v>
      </c>
      <c r="J122" s="228">
        <f t="shared" si="0"/>
        <v>8.2176642317475039</v>
      </c>
      <c r="K122" s="228">
        <f t="shared" si="0"/>
        <v>8.1731980246804365</v>
      </c>
      <c r="L122" s="228">
        <f t="shared" si="0"/>
        <v>8.2692725036772696</v>
      </c>
      <c r="M122" s="228">
        <f t="shared" si="0"/>
        <v>8.4403164842292231</v>
      </c>
      <c r="N122" s="228">
        <f t="shared" si="0"/>
        <v>8.5025954946725335</v>
      </c>
      <c r="O122" s="228">
        <f t="shared" si="0"/>
        <v>8.6515883318697266</v>
      </c>
      <c r="P122" s="228">
        <f t="shared" si="0"/>
        <v>8.7310574205637597</v>
      </c>
      <c r="Q122" s="228">
        <f t="shared" si="0"/>
        <v>8.9749568179979722</v>
      </c>
      <c r="R122" s="228">
        <f t="shared" si="0"/>
        <v>9.0867073396191529</v>
      </c>
      <c r="S122" s="228">
        <f t="shared" si="0"/>
        <v>9.2422572128805154</v>
      </c>
      <c r="T122" s="228">
        <f t="shared" si="0"/>
        <v>9.3978283490396883</v>
      </c>
      <c r="U122" s="228">
        <f t="shared" si="0"/>
        <v>9.6189935997086966</v>
      </c>
      <c r="V122" s="228">
        <f t="shared" si="0"/>
        <v>9.7570352234465254</v>
      </c>
      <c r="W122" s="228">
        <f t="shared" si="0"/>
        <v>9.9613098575754186</v>
      </c>
      <c r="X122" s="228">
        <f t="shared" si="0"/>
        <v>10.084867834258663</v>
      </c>
      <c r="Y122" s="228">
        <f t="shared" si="0"/>
        <v>10.072709898385906</v>
      </c>
      <c r="Z122" s="228">
        <f t="shared" si="0"/>
        <v>10.087976813980852</v>
      </c>
      <c r="AA122" s="228">
        <f t="shared" si="0"/>
        <v>10.156141592837102</v>
      </c>
      <c r="AB122" s="228">
        <f t="shared" si="0"/>
        <v>10.180557165396797</v>
      </c>
      <c r="AC122" s="228">
        <f t="shared" si="0"/>
        <v>10.222291944836307</v>
      </c>
      <c r="AD122" s="228">
        <f t="shared" si="0"/>
        <v>10.206228760299799</v>
      </c>
      <c r="AE122" s="228">
        <f t="shared" si="0"/>
        <v>10.264938210699702</v>
      </c>
      <c r="AF122" s="158">
        <v>16051</v>
      </c>
    </row>
    <row r="123" spans="1:42" ht="11.1" customHeight="1">
      <c r="A123" s="154">
        <v>16052</v>
      </c>
      <c r="B123" s="232" t="s">
        <v>398</v>
      </c>
      <c r="C123" s="228">
        <f t="shared" ref="C123:AE123" si="1">C7/C$29*100</f>
        <v>4.5785106924420189</v>
      </c>
      <c r="D123" s="228">
        <f t="shared" si="1"/>
        <v>4.5082022441627512</v>
      </c>
      <c r="E123" s="228">
        <f t="shared" si="1"/>
        <v>4.4072359828609402</v>
      </c>
      <c r="F123" s="228">
        <f t="shared" si="1"/>
        <v>4.3242335114096804</v>
      </c>
      <c r="G123" s="228">
        <f t="shared" si="1"/>
        <v>4.2679436745424644</v>
      </c>
      <c r="H123" s="228">
        <f t="shared" si="1"/>
        <v>4.1761924844072542</v>
      </c>
      <c r="I123" s="228">
        <f t="shared" si="1"/>
        <v>4.0991821196805711</v>
      </c>
      <c r="J123" s="228">
        <f t="shared" si="1"/>
        <v>4.0892859380285929</v>
      </c>
      <c r="K123" s="228">
        <f t="shared" si="1"/>
        <v>4.1011595602591653</v>
      </c>
      <c r="L123" s="228">
        <f t="shared" si="1"/>
        <v>4.0522292686455597</v>
      </c>
      <c r="M123" s="228">
        <f t="shared" si="1"/>
        <v>4.0411807844298213</v>
      </c>
      <c r="N123" s="228">
        <f t="shared" si="1"/>
        <v>4.0186191410301673</v>
      </c>
      <c r="O123" s="228">
        <f t="shared" si="1"/>
        <v>3.9937383070520407</v>
      </c>
      <c r="P123" s="228">
        <f t="shared" si="1"/>
        <v>4.028962573229637</v>
      </c>
      <c r="Q123" s="228">
        <f t="shared" si="1"/>
        <v>4.0243722550283838</v>
      </c>
      <c r="R123" s="228">
        <f t="shared" si="1"/>
        <v>4.0064991396106207</v>
      </c>
      <c r="S123" s="228">
        <f t="shared" si="1"/>
        <v>3.9808050795333041</v>
      </c>
      <c r="T123" s="228">
        <f t="shared" si="1"/>
        <v>4.0011522566004905</v>
      </c>
      <c r="U123" s="228">
        <f t="shared" si="1"/>
        <v>4.0209561689751601</v>
      </c>
      <c r="V123" s="228">
        <f t="shared" si="1"/>
        <v>4.0354754822651628</v>
      </c>
      <c r="W123" s="228">
        <f t="shared" si="1"/>
        <v>4.0461104257784752</v>
      </c>
      <c r="X123" s="228">
        <f t="shared" si="1"/>
        <v>4.0345331565888314</v>
      </c>
      <c r="Y123" s="228">
        <f t="shared" si="1"/>
        <v>4.0223428009158511</v>
      </c>
      <c r="Z123" s="228">
        <f t="shared" si="1"/>
        <v>4.0285474351986785</v>
      </c>
      <c r="AA123" s="228">
        <f t="shared" si="1"/>
        <v>4.0490038594419921</v>
      </c>
      <c r="AB123" s="228">
        <f t="shared" si="1"/>
        <v>4.056090285679141</v>
      </c>
      <c r="AC123" s="228">
        <f t="shared" si="1"/>
        <v>4.0405565437294468</v>
      </c>
      <c r="AD123" s="228">
        <f t="shared" si="1"/>
        <v>4.0639402262464506</v>
      </c>
      <c r="AE123" s="228">
        <f t="shared" si="1"/>
        <v>4.1131297733125871</v>
      </c>
      <c r="AF123" s="158">
        <v>16052</v>
      </c>
    </row>
    <row r="124" spans="1:42" ht="11.1" customHeight="1">
      <c r="A124" s="154">
        <v>16053</v>
      </c>
      <c r="B124" s="232" t="s">
        <v>399</v>
      </c>
      <c r="C124" s="228">
        <f t="shared" ref="C124:AE124" si="2">C8/C$29*100</f>
        <v>3.997161259751314</v>
      </c>
      <c r="D124" s="228">
        <f t="shared" si="2"/>
        <v>4.0785501882114081</v>
      </c>
      <c r="E124" s="228">
        <f t="shared" si="2"/>
        <v>4.1306738766812545</v>
      </c>
      <c r="F124" s="228">
        <f t="shared" si="2"/>
        <v>4.1309123661364824</v>
      </c>
      <c r="G124" s="228">
        <f t="shared" si="2"/>
        <v>4.0916234556822646</v>
      </c>
      <c r="H124" s="228">
        <f t="shared" si="2"/>
        <v>4.0811192743361522</v>
      </c>
      <c r="I124" s="228">
        <f t="shared" si="2"/>
        <v>4.0737781650469529</v>
      </c>
      <c r="J124" s="228">
        <f t="shared" si="2"/>
        <v>4.1679718334565408</v>
      </c>
      <c r="K124" s="228">
        <f t="shared" si="2"/>
        <v>4.1883999739507498</v>
      </c>
      <c r="L124" s="228">
        <f t="shared" si="2"/>
        <v>4.2432060958259985</v>
      </c>
      <c r="M124" s="228">
        <f t="shared" si="2"/>
        <v>4.3626523058856188</v>
      </c>
      <c r="N124" s="228">
        <f t="shared" si="2"/>
        <v>4.3915357394581909</v>
      </c>
      <c r="O124" s="228">
        <f t="shared" si="2"/>
        <v>4.4253035393837576</v>
      </c>
      <c r="P124" s="228">
        <f t="shared" si="2"/>
        <v>4.4701763196732767</v>
      </c>
      <c r="Q124" s="228">
        <f t="shared" si="2"/>
        <v>4.5179318319161386</v>
      </c>
      <c r="R124" s="228">
        <f t="shared" si="2"/>
        <v>4.5663447909704145</v>
      </c>
      <c r="S124" s="228">
        <f t="shared" si="2"/>
        <v>4.58735888871015</v>
      </c>
      <c r="T124" s="228">
        <f t="shared" si="2"/>
        <v>4.6765157171327623</v>
      </c>
      <c r="U124" s="228">
        <f t="shared" si="2"/>
        <v>4.7628717747620311</v>
      </c>
      <c r="V124" s="228">
        <f t="shared" si="2"/>
        <v>4.8383893406303686</v>
      </c>
      <c r="W124" s="228">
        <f t="shared" si="2"/>
        <v>4.9453758737991107</v>
      </c>
      <c r="X124" s="228">
        <f t="shared" si="2"/>
        <v>4.9861171178456862</v>
      </c>
      <c r="Y124" s="228">
        <f t="shared" si="2"/>
        <v>4.9685885669952885</v>
      </c>
      <c r="Z124" s="228">
        <f t="shared" si="2"/>
        <v>4.9885496808179672</v>
      </c>
      <c r="AA124" s="228">
        <f t="shared" si="2"/>
        <v>5.0140995458511579</v>
      </c>
      <c r="AB124" s="228">
        <f t="shared" si="2"/>
        <v>5.0404852074645117</v>
      </c>
      <c r="AC124" s="228">
        <f t="shared" si="2"/>
        <v>5.0549419441285961</v>
      </c>
      <c r="AD124" s="228">
        <f t="shared" si="2"/>
        <v>5.0334016107257575</v>
      </c>
      <c r="AE124" s="228">
        <f t="shared" si="2"/>
        <v>5.0692828092358377</v>
      </c>
      <c r="AF124" s="158">
        <v>16053</v>
      </c>
    </row>
    <row r="125" spans="1:42" ht="11.1" customHeight="1">
      <c r="A125" s="154">
        <v>16054</v>
      </c>
      <c r="B125" s="232" t="s">
        <v>400</v>
      </c>
      <c r="C125" s="228">
        <f t="shared" ref="C125:AE125" si="3">C9/C$29*100</f>
        <v>2.0868250862152178</v>
      </c>
      <c r="D125" s="228">
        <f t="shared" si="3"/>
        <v>2.0522455103269217</v>
      </c>
      <c r="E125" s="228">
        <f t="shared" si="3"/>
        <v>2.0328575029214306</v>
      </c>
      <c r="F125" s="228">
        <f t="shared" si="3"/>
        <v>1.9876960482917854</v>
      </c>
      <c r="G125" s="228">
        <f t="shared" si="3"/>
        <v>1.9133290324458307</v>
      </c>
      <c r="H125" s="228">
        <f t="shared" si="3"/>
        <v>1.8622511264510688</v>
      </c>
      <c r="I125" s="228">
        <f t="shared" si="3"/>
        <v>1.8248930811059358</v>
      </c>
      <c r="J125" s="228">
        <f t="shared" si="3"/>
        <v>1.788099384796582</v>
      </c>
      <c r="K125" s="228">
        <f t="shared" si="3"/>
        <v>1.7706117764728579</v>
      </c>
      <c r="L125" s="228">
        <f t="shared" si="3"/>
        <v>1.7375997685129367</v>
      </c>
      <c r="M125" s="228">
        <f t="shared" si="3"/>
        <v>1.700470107570734</v>
      </c>
      <c r="N125" s="228">
        <f t="shared" si="3"/>
        <v>1.6664786312966071</v>
      </c>
      <c r="O125" s="228">
        <f t="shared" si="3"/>
        <v>1.6621883471421481</v>
      </c>
      <c r="P125" s="228">
        <f t="shared" si="3"/>
        <v>1.6326685318064773</v>
      </c>
      <c r="Q125" s="228">
        <f t="shared" si="3"/>
        <v>1.6062991001965197</v>
      </c>
      <c r="R125" s="228">
        <f t="shared" si="3"/>
        <v>1.5917203521196865</v>
      </c>
      <c r="S125" s="228">
        <f t="shared" si="3"/>
        <v>1.5782463876456061</v>
      </c>
      <c r="T125" s="228">
        <f t="shared" si="3"/>
        <v>1.5486093556181328</v>
      </c>
      <c r="U125" s="228">
        <f t="shared" si="3"/>
        <v>1.541368476581283</v>
      </c>
      <c r="V125" s="228">
        <f t="shared" si="3"/>
        <v>1.5313784496666043</v>
      </c>
      <c r="W125" s="228">
        <f t="shared" si="3"/>
        <v>1.623303801727038</v>
      </c>
      <c r="X125" s="228">
        <f t="shared" si="3"/>
        <v>1.6088672294830457</v>
      </c>
      <c r="Y125" s="228">
        <f t="shared" si="3"/>
        <v>1.5991920071148789</v>
      </c>
      <c r="Z125" s="228">
        <f t="shared" si="3"/>
        <v>1.5924013857342358</v>
      </c>
      <c r="AA125" s="228">
        <f t="shared" si="3"/>
        <v>1.58434679943837</v>
      </c>
      <c r="AB125" s="228">
        <f t="shared" si="3"/>
        <v>1.5843991796511863</v>
      </c>
      <c r="AC125" s="228">
        <f t="shared" si="3"/>
        <v>1.5830309835763927</v>
      </c>
      <c r="AD125" s="228">
        <f t="shared" si="3"/>
        <v>1.5886131930543272</v>
      </c>
      <c r="AE125" s="228">
        <f t="shared" si="3"/>
        <v>1.5888343209723557</v>
      </c>
      <c r="AF125" s="158">
        <v>16054</v>
      </c>
    </row>
    <row r="126" spans="1:42" ht="11.1" customHeight="1">
      <c r="A126" s="154">
        <v>16055</v>
      </c>
      <c r="B126" s="232" t="s">
        <v>601</v>
      </c>
      <c r="C126" s="228">
        <f t="shared" ref="C126:AE126" si="4">C10/C$29*100</f>
        <v>2.3433866566045682</v>
      </c>
      <c r="D126" s="228">
        <f t="shared" si="4"/>
        <v>2.3368085813621295</v>
      </c>
      <c r="E126" s="228">
        <f t="shared" si="4"/>
        <v>2.3324473569644617</v>
      </c>
      <c r="F126" s="228">
        <f t="shared" si="4"/>
        <v>2.3178703639967662</v>
      </c>
      <c r="G126" s="228">
        <f t="shared" si="4"/>
        <v>2.2994387826871492</v>
      </c>
      <c r="H126" s="228">
        <f t="shared" si="4"/>
        <v>2.293841574244655</v>
      </c>
      <c r="I126" s="228">
        <f t="shared" si="4"/>
        <v>2.3021063688984467</v>
      </c>
      <c r="J126" s="228">
        <f t="shared" si="4"/>
        <v>2.3144679304857729</v>
      </c>
      <c r="K126" s="228">
        <f t="shared" si="4"/>
        <v>2.3454155162605073</v>
      </c>
      <c r="L126" s="228">
        <f t="shared" si="4"/>
        <v>2.3798558028501846</v>
      </c>
      <c r="M126" s="228">
        <f t="shared" si="4"/>
        <v>2.4494238203395535</v>
      </c>
      <c r="N126" s="228">
        <f t="shared" si="4"/>
        <v>2.4548927409855237</v>
      </c>
      <c r="O126" s="228">
        <f t="shared" si="4"/>
        <v>2.4698369668970255</v>
      </c>
      <c r="P126" s="228">
        <f t="shared" si="4"/>
        <v>2.4975659214793513</v>
      </c>
      <c r="Q126" s="228">
        <f t="shared" si="4"/>
        <v>2.5360801686358294</v>
      </c>
      <c r="R126" s="228">
        <f t="shared" si="4"/>
        <v>2.5481035880370326</v>
      </c>
      <c r="S126" s="228">
        <f t="shared" si="4"/>
        <v>2.5759611654160244</v>
      </c>
      <c r="T126" s="228">
        <f t="shared" si="4"/>
        <v>2.6510132215566045</v>
      </c>
      <c r="U126" s="228">
        <f t="shared" si="4"/>
        <v>2.67997609810979</v>
      </c>
      <c r="V126" s="228">
        <f t="shared" si="4"/>
        <v>2.7216375586679971</v>
      </c>
      <c r="W126" s="228">
        <f t="shared" si="4"/>
        <v>2.7831903480243727</v>
      </c>
      <c r="X126" s="228">
        <f t="shared" si="4"/>
        <v>2.8096281215974046</v>
      </c>
      <c r="Y126" s="228">
        <f t="shared" si="4"/>
        <v>2.8118909304217836</v>
      </c>
      <c r="Z126" s="228">
        <f t="shared" si="4"/>
        <v>2.8117024835145816</v>
      </c>
      <c r="AA126" s="228">
        <f t="shared" si="4"/>
        <v>2.8183804454939074</v>
      </c>
      <c r="AB126" s="228">
        <f t="shared" si="4"/>
        <v>2.832426959860153</v>
      </c>
      <c r="AC126" s="228">
        <f t="shared" si="4"/>
        <v>2.8395714103731522</v>
      </c>
      <c r="AD126" s="228">
        <f t="shared" si="4"/>
        <v>2.8356454541222478</v>
      </c>
      <c r="AE126" s="228">
        <f t="shared" si="4"/>
        <v>2.8584054140309818</v>
      </c>
      <c r="AF126" s="158">
        <v>16055</v>
      </c>
    </row>
    <row r="127" spans="1:42" ht="11.1" customHeight="1">
      <c r="A127" s="154">
        <v>16056</v>
      </c>
      <c r="B127" s="232" t="s">
        <v>602</v>
      </c>
      <c r="C127" s="228">
        <f t="shared" ref="C127:AC127" si="5">C11/C$29*100</f>
        <v>1.7767354925894403</v>
      </c>
      <c r="D127" s="228">
        <f t="shared" si="5"/>
        <v>1.7969922110123888</v>
      </c>
      <c r="E127" s="228">
        <f t="shared" si="5"/>
        <v>1.833512819925303</v>
      </c>
      <c r="F127" s="228">
        <f t="shared" si="5"/>
        <v>1.8531762652501449</v>
      </c>
      <c r="G127" s="228">
        <f t="shared" si="5"/>
        <v>1.8724625167952889</v>
      </c>
      <c r="H127" s="228">
        <f t="shared" si="5"/>
        <v>1.8733491665371895</v>
      </c>
      <c r="I127" s="228">
        <f t="shared" si="5"/>
        <v>1.869477021487935</v>
      </c>
      <c r="J127" s="228">
        <f t="shared" si="5"/>
        <v>1.8595181115385095</v>
      </c>
      <c r="K127" s="228">
        <f t="shared" si="5"/>
        <v>1.8582208116307446</v>
      </c>
      <c r="L127" s="228">
        <f t="shared" si="5"/>
        <v>1.8492440500590772</v>
      </c>
      <c r="M127" s="228">
        <f t="shared" si="5"/>
        <v>1.811885724674444</v>
      </c>
      <c r="N127" s="228">
        <f t="shared" si="5"/>
        <v>1.8520877385168013</v>
      </c>
      <c r="O127" s="228">
        <f t="shared" si="5"/>
        <v>1.8656217784735214</v>
      </c>
      <c r="P127" s="228">
        <f t="shared" si="5"/>
        <v>1.8898161944988638</v>
      </c>
      <c r="Q127" s="228">
        <f t="shared" si="5"/>
        <v>1.887398468763829</v>
      </c>
      <c r="R127" s="228">
        <f t="shared" si="5"/>
        <v>1.9204696825329104</v>
      </c>
      <c r="S127" s="228">
        <f t="shared" si="5"/>
        <v>1.9670417017572082</v>
      </c>
      <c r="T127" s="228">
        <f t="shared" si="5"/>
        <v>1.9674193567351161</v>
      </c>
      <c r="U127" s="228">
        <f t="shared" si="5"/>
        <v>1.9756406126726702</v>
      </c>
      <c r="V127" s="228">
        <f t="shared" si="5"/>
        <v>1.9755188509957735</v>
      </c>
      <c r="W127" s="228">
        <f t="shared" si="5"/>
        <v>1.9861407050203732</v>
      </c>
      <c r="X127" s="228">
        <f t="shared" si="5"/>
        <v>1.9750143282595474</v>
      </c>
      <c r="Y127" s="228">
        <f t="shared" si="5"/>
        <v>1.9622684352943403</v>
      </c>
      <c r="Z127" s="228">
        <f t="shared" si="5"/>
        <v>1.9628116089160443</v>
      </c>
      <c r="AA127" s="228">
        <f t="shared" si="5"/>
        <v>1.952299084411476</v>
      </c>
      <c r="AB127" s="228">
        <f t="shared" si="5"/>
        <v>1.9488015290469241</v>
      </c>
      <c r="AC127" s="228">
        <f t="shared" si="5"/>
        <v>1.9477379205571097</v>
      </c>
      <c r="AD127" s="228" t="s">
        <v>310</v>
      </c>
      <c r="AE127" s="228" t="s">
        <v>310</v>
      </c>
      <c r="AF127" s="158">
        <v>16056</v>
      </c>
    </row>
    <row r="128" spans="1:42" ht="18" customHeight="1">
      <c r="A128" s="154">
        <v>16061</v>
      </c>
      <c r="B128" s="232" t="s">
        <v>403</v>
      </c>
      <c r="C128" s="228">
        <f t="shared" ref="C128:AC128" si="6">C12/C$29*100</f>
        <v>4.8205933713002045</v>
      </c>
      <c r="D128" s="228">
        <f t="shared" si="6"/>
        <v>4.8783363728652152</v>
      </c>
      <c r="E128" s="228">
        <f t="shared" si="6"/>
        <v>4.857021744609674</v>
      </c>
      <c r="F128" s="228">
        <f t="shared" si="6"/>
        <v>4.9233307238284354</v>
      </c>
      <c r="G128" s="228">
        <f t="shared" si="6"/>
        <v>5.0281578781425988</v>
      </c>
      <c r="H128" s="228">
        <f t="shared" si="6"/>
        <v>5.0424561689072371</v>
      </c>
      <c r="I128" s="228">
        <f t="shared" si="6"/>
        <v>5.134139231454161</v>
      </c>
      <c r="J128" s="228">
        <f t="shared" si="6"/>
        <v>5.1347558607209534</v>
      </c>
      <c r="K128" s="228">
        <f t="shared" si="6"/>
        <v>5.125558615113726</v>
      </c>
      <c r="L128" s="228">
        <f t="shared" si="6"/>
        <v>5.0954884135902194</v>
      </c>
      <c r="M128" s="228">
        <f t="shared" si="6"/>
        <v>5.1010418035817597</v>
      </c>
      <c r="N128" s="228">
        <f t="shared" si="6"/>
        <v>5.0864174166851672</v>
      </c>
      <c r="O128" s="228">
        <f t="shared" si="6"/>
        <v>5.0482513077011193</v>
      </c>
      <c r="P128" s="228">
        <f t="shared" si="6"/>
        <v>5.0406153540014831</v>
      </c>
      <c r="Q128" s="228">
        <f t="shared" si="6"/>
        <v>5.0210081034655047</v>
      </c>
      <c r="R128" s="228">
        <f t="shared" si="6"/>
        <v>4.9722447392996481</v>
      </c>
      <c r="S128" s="228">
        <f t="shared" si="6"/>
        <v>4.9723691556506022</v>
      </c>
      <c r="T128" s="228">
        <f t="shared" si="6"/>
        <v>4.939535922775292</v>
      </c>
      <c r="U128" s="228">
        <f t="shared" si="6"/>
        <v>4.9138925068507859</v>
      </c>
      <c r="V128" s="228">
        <f t="shared" si="6"/>
        <v>4.8995980204160565</v>
      </c>
      <c r="W128" s="228">
        <f t="shared" si="6"/>
        <v>4.9213113528466224</v>
      </c>
      <c r="X128" s="228">
        <f t="shared" si="6"/>
        <v>4.8867276364876604</v>
      </c>
      <c r="Y128" s="228">
        <f t="shared" si="6"/>
        <v>4.8834370919825156</v>
      </c>
      <c r="Z128" s="228">
        <f t="shared" si="6"/>
        <v>4.8786079031763814</v>
      </c>
      <c r="AA128" s="228">
        <f t="shared" si="6"/>
        <v>4.8666364057564717</v>
      </c>
      <c r="AB128" s="228">
        <f t="shared" si="6"/>
        <v>4.8752563590043216</v>
      </c>
      <c r="AC128" s="228">
        <f t="shared" si="6"/>
        <v>4.8673985968454971</v>
      </c>
      <c r="AD128" s="228">
        <f t="shared" ref="AD128:AE144" si="7">AD12/AD$29*100</f>
        <v>4.8713979796098883</v>
      </c>
      <c r="AE128" s="228">
        <f t="shared" si="7"/>
        <v>4.8684427412915721</v>
      </c>
      <c r="AF128" s="158">
        <v>16061</v>
      </c>
    </row>
    <row r="129" spans="1:32" ht="11.1" customHeight="1">
      <c r="A129" s="154">
        <v>16062</v>
      </c>
      <c r="B129" s="232" t="s">
        <v>404</v>
      </c>
      <c r="C129" s="228">
        <f t="shared" ref="C129:AC129" si="8">C13/C$29*100</f>
        <v>3.9237796049456382</v>
      </c>
      <c r="D129" s="228">
        <f t="shared" si="8"/>
        <v>3.9004455983685347</v>
      </c>
      <c r="E129" s="228">
        <f t="shared" si="8"/>
        <v>3.8269596498865797</v>
      </c>
      <c r="F129" s="228">
        <f t="shared" si="8"/>
        <v>3.8563893396863698</v>
      </c>
      <c r="G129" s="228">
        <f t="shared" si="8"/>
        <v>3.8327213461454503</v>
      </c>
      <c r="H129" s="228">
        <f t="shared" si="8"/>
        <v>3.8381955080066192</v>
      </c>
      <c r="I129" s="228">
        <f t="shared" si="8"/>
        <v>3.8589877286197143</v>
      </c>
      <c r="J129" s="228">
        <f t="shared" si="8"/>
        <v>3.8193983285512023</v>
      </c>
      <c r="K129" s="228">
        <f t="shared" si="8"/>
        <v>3.8084741160150051</v>
      </c>
      <c r="L129" s="228">
        <f t="shared" si="8"/>
        <v>3.7761327192495959</v>
      </c>
      <c r="M129" s="228">
        <f t="shared" si="8"/>
        <v>3.7806377592071434</v>
      </c>
      <c r="N129" s="228">
        <f t="shared" si="8"/>
        <v>3.7863044741499894</v>
      </c>
      <c r="O129" s="228">
        <f t="shared" si="8"/>
        <v>3.7837425069680424</v>
      </c>
      <c r="P129" s="228">
        <f t="shared" si="8"/>
        <v>3.78827899396159</v>
      </c>
      <c r="Q129" s="228">
        <f t="shared" si="8"/>
        <v>3.7949009550003092</v>
      </c>
      <c r="R129" s="228">
        <f t="shared" si="8"/>
        <v>3.7946015899426881</v>
      </c>
      <c r="S129" s="228">
        <f t="shared" si="8"/>
        <v>3.7825632339443027</v>
      </c>
      <c r="T129" s="228">
        <f t="shared" si="8"/>
        <v>3.8004479691477417</v>
      </c>
      <c r="U129" s="228">
        <f t="shared" si="8"/>
        <v>3.7971093651527248</v>
      </c>
      <c r="V129" s="228">
        <f t="shared" si="8"/>
        <v>3.7787939218735662</v>
      </c>
      <c r="W129" s="228">
        <f t="shared" si="8"/>
        <v>3.782685693992748</v>
      </c>
      <c r="X129" s="228">
        <f t="shared" si="8"/>
        <v>3.7551174448464564</v>
      </c>
      <c r="Y129" s="228">
        <f t="shared" si="8"/>
        <v>3.7414611993112192</v>
      </c>
      <c r="Z129" s="228">
        <f t="shared" si="8"/>
        <v>3.7441023253855565</v>
      </c>
      <c r="AA129" s="228">
        <f t="shared" si="8"/>
        <v>3.7549007387268309</v>
      </c>
      <c r="AB129" s="228">
        <f t="shared" si="8"/>
        <v>3.7541366349140266</v>
      </c>
      <c r="AC129" s="228">
        <f t="shared" si="8"/>
        <v>3.7587697156418227</v>
      </c>
      <c r="AD129" s="228">
        <f t="shared" si="7"/>
        <v>3.744821004608724</v>
      </c>
      <c r="AE129" s="228">
        <f t="shared" si="7"/>
        <v>3.7365838717709812</v>
      </c>
      <c r="AF129" s="158">
        <v>16062</v>
      </c>
    </row>
    <row r="130" spans="1:32" ht="11.1" customHeight="1">
      <c r="A130" s="154">
        <v>16063</v>
      </c>
      <c r="B130" s="232" t="s">
        <v>454</v>
      </c>
      <c r="C130" s="228">
        <f t="shared" ref="C130:AC130" si="9">C14/C$29*100</f>
        <v>6.2590493072069782</v>
      </c>
      <c r="D130" s="228">
        <f t="shared" si="9"/>
        <v>6.3183333183602697</v>
      </c>
      <c r="E130" s="228">
        <f t="shared" si="9"/>
        <v>6.4478839676465869</v>
      </c>
      <c r="F130" s="228">
        <f t="shared" si="9"/>
        <v>6.4875169608095913</v>
      </c>
      <c r="G130" s="228">
        <f t="shared" si="9"/>
        <v>6.5978201291236385</v>
      </c>
      <c r="H130" s="228">
        <f t="shared" si="9"/>
        <v>6.5880432182343265</v>
      </c>
      <c r="I130" s="228">
        <f t="shared" si="9"/>
        <v>6.6517714812664881</v>
      </c>
      <c r="J130" s="228">
        <f t="shared" si="9"/>
        <v>6.6245254413552015</v>
      </c>
      <c r="K130" s="228">
        <f t="shared" si="9"/>
        <v>6.5905831960218375</v>
      </c>
      <c r="L130" s="228">
        <f t="shared" si="9"/>
        <v>6.5908707289431172</v>
      </c>
      <c r="M130" s="228">
        <f t="shared" si="9"/>
        <v>6.4887620091171634</v>
      </c>
      <c r="N130" s="228">
        <f t="shared" si="9"/>
        <v>6.4890399641883603</v>
      </c>
      <c r="O130" s="228">
        <f t="shared" si="9"/>
        <v>6.4934042228246351</v>
      </c>
      <c r="P130" s="228">
        <f t="shared" si="9"/>
        <v>6.4785576041560562</v>
      </c>
      <c r="Q130" s="228">
        <f t="shared" si="9"/>
        <v>6.4019994575484045</v>
      </c>
      <c r="R130" s="228">
        <f t="shared" si="9"/>
        <v>6.3642741679347328</v>
      </c>
      <c r="S130" s="228">
        <f t="shared" si="9"/>
        <v>6.3409002734696589</v>
      </c>
      <c r="T130" s="228">
        <f t="shared" si="9"/>
        <v>6.3008447922116861</v>
      </c>
      <c r="U130" s="228">
        <f t="shared" si="9"/>
        <v>6.2461194440943189</v>
      </c>
      <c r="V130" s="228">
        <f t="shared" si="9"/>
        <v>6.192181317066769</v>
      </c>
      <c r="W130" s="228">
        <f t="shared" si="9"/>
        <v>5.6934787484580012</v>
      </c>
      <c r="X130" s="228">
        <f t="shared" si="9"/>
        <v>5.8287008224245174</v>
      </c>
      <c r="Y130" s="228">
        <f t="shared" si="9"/>
        <v>5.9400249777660035</v>
      </c>
      <c r="Z130" s="228">
        <f t="shared" si="9"/>
        <v>5.927499245612271</v>
      </c>
      <c r="AA130" s="228">
        <f t="shared" si="9"/>
        <v>5.9207509095912192</v>
      </c>
      <c r="AB130" s="228">
        <f t="shared" si="9"/>
        <v>5.9018751167956252</v>
      </c>
      <c r="AC130" s="228">
        <f t="shared" si="9"/>
        <v>5.8833173705243196</v>
      </c>
      <c r="AD130" s="228">
        <f t="shared" si="7"/>
        <v>7.8460034449047988</v>
      </c>
      <c r="AE130" s="228">
        <f t="shared" si="7"/>
        <v>7.8424656333184091</v>
      </c>
      <c r="AF130" s="158">
        <v>16063</v>
      </c>
    </row>
    <row r="131" spans="1:32" ht="11.1" customHeight="1">
      <c r="A131" s="154">
        <v>16064</v>
      </c>
      <c r="B131" s="232" t="s">
        <v>396</v>
      </c>
      <c r="C131" s="228">
        <f t="shared" ref="C131:AC131" si="10">C15/C$29*100</f>
        <v>4.8642494230381104</v>
      </c>
      <c r="D131" s="228">
        <f t="shared" si="10"/>
        <v>4.8198291273998075</v>
      </c>
      <c r="E131" s="228">
        <f t="shared" si="10"/>
        <v>4.8012281465527122</v>
      </c>
      <c r="F131" s="228">
        <f t="shared" si="10"/>
        <v>4.7709605272522149</v>
      </c>
      <c r="G131" s="228">
        <f t="shared" si="10"/>
        <v>4.7846565029904102</v>
      </c>
      <c r="H131" s="228">
        <f t="shared" si="10"/>
        <v>4.7625389356239687</v>
      </c>
      <c r="I131" s="228">
        <f t="shared" si="10"/>
        <v>4.7883914088906225</v>
      </c>
      <c r="J131" s="228">
        <f t="shared" si="10"/>
        <v>4.7774116349876588</v>
      </c>
      <c r="K131" s="228">
        <f t="shared" si="10"/>
        <v>4.7774570771020946</v>
      </c>
      <c r="L131" s="228">
        <f t="shared" si="10"/>
        <v>4.817703937691399</v>
      </c>
      <c r="M131" s="228">
        <f t="shared" si="10"/>
        <v>4.8242839366196231</v>
      </c>
      <c r="N131" s="228">
        <f t="shared" si="10"/>
        <v>4.8229252723176756</v>
      </c>
      <c r="O131" s="228">
        <f t="shared" si="10"/>
        <v>4.8037732427169644</v>
      </c>
      <c r="P131" s="228">
        <f t="shared" si="10"/>
        <v>4.8046696404670586</v>
      </c>
      <c r="Q131" s="228">
        <f t="shared" si="10"/>
        <v>4.7980795310172875</v>
      </c>
      <c r="R131" s="228">
        <f t="shared" si="10"/>
        <v>4.8127290223796049</v>
      </c>
      <c r="S131" s="228">
        <f t="shared" si="10"/>
        <v>4.8288922113191832</v>
      </c>
      <c r="T131" s="228">
        <f t="shared" si="10"/>
        <v>4.8477081263484632</v>
      </c>
      <c r="U131" s="228">
        <f t="shared" si="10"/>
        <v>4.846201606841916</v>
      </c>
      <c r="V131" s="228">
        <f t="shared" si="10"/>
        <v>4.8415252691962385</v>
      </c>
      <c r="W131" s="228">
        <f t="shared" si="10"/>
        <v>4.830426899928975</v>
      </c>
      <c r="X131" s="228">
        <f t="shared" si="10"/>
        <v>4.7967145212954856</v>
      </c>
      <c r="Y131" s="228">
        <f t="shared" si="10"/>
        <v>4.7838571725925787</v>
      </c>
      <c r="Z131" s="228">
        <f t="shared" si="10"/>
        <v>4.8122919585776813</v>
      </c>
      <c r="AA131" s="228">
        <f t="shared" si="10"/>
        <v>4.7973734157119976</v>
      </c>
      <c r="AB131" s="228">
        <f t="shared" si="10"/>
        <v>4.7738954977799963</v>
      </c>
      <c r="AC131" s="228">
        <f t="shared" si="10"/>
        <v>4.787781138093238</v>
      </c>
      <c r="AD131" s="228">
        <f t="shared" si="7"/>
        <v>4.8033145570504168</v>
      </c>
      <c r="AE131" s="228">
        <f t="shared" si="7"/>
        <v>4.7730495541888249</v>
      </c>
      <c r="AF131" s="158">
        <v>16064</v>
      </c>
    </row>
    <row r="132" spans="1:32" ht="11.1" customHeight="1">
      <c r="A132" s="154">
        <v>16065</v>
      </c>
      <c r="B132" s="232" t="s">
        <v>406</v>
      </c>
      <c r="C132" s="228">
        <f t="shared" ref="C132:AC132" si="11">C16/C$29*100</f>
        <v>3.6759931203327509</v>
      </c>
      <c r="D132" s="228">
        <f t="shared" si="11"/>
        <v>3.5212153336148271</v>
      </c>
      <c r="E132" s="228">
        <f t="shared" si="11"/>
        <v>3.4688266159521572</v>
      </c>
      <c r="F132" s="228">
        <f t="shared" si="11"/>
        <v>3.4646135968816614</v>
      </c>
      <c r="G132" s="228">
        <f t="shared" si="11"/>
        <v>3.469530799043457</v>
      </c>
      <c r="H132" s="228">
        <f t="shared" si="11"/>
        <v>3.4596290295133878</v>
      </c>
      <c r="I132" s="228">
        <f t="shared" si="11"/>
        <v>3.418356135499613</v>
      </c>
      <c r="J132" s="228">
        <f t="shared" si="11"/>
        <v>3.4100562579093108</v>
      </c>
      <c r="K132" s="228">
        <f t="shared" si="11"/>
        <v>3.4425558737987547</v>
      </c>
      <c r="L132" s="228">
        <f t="shared" si="11"/>
        <v>3.4149164476381082</v>
      </c>
      <c r="M132" s="228">
        <f t="shared" si="11"/>
        <v>3.3976235429674881</v>
      </c>
      <c r="N132" s="228">
        <f t="shared" si="11"/>
        <v>3.4125386837281466</v>
      </c>
      <c r="O132" s="228">
        <f t="shared" si="11"/>
        <v>3.3972786453361841</v>
      </c>
      <c r="P132" s="228">
        <f t="shared" si="11"/>
        <v>3.4029720631747016</v>
      </c>
      <c r="Q132" s="228">
        <f t="shared" si="11"/>
        <v>3.4042406391412134</v>
      </c>
      <c r="R132" s="228">
        <f t="shared" si="11"/>
        <v>3.4026859318040685</v>
      </c>
      <c r="S132" s="228">
        <f t="shared" si="11"/>
        <v>3.3788642965962965</v>
      </c>
      <c r="T132" s="228">
        <f t="shared" si="11"/>
        <v>3.3790512695398616</v>
      </c>
      <c r="U132" s="228">
        <f t="shared" si="11"/>
        <v>3.3441638773347528</v>
      </c>
      <c r="V132" s="228">
        <f t="shared" si="11"/>
        <v>3.3110759835491512</v>
      </c>
      <c r="W132" s="228">
        <f t="shared" si="11"/>
        <v>3.3041989084520202</v>
      </c>
      <c r="X132" s="228">
        <f t="shared" si="11"/>
        <v>3.2559431510919361</v>
      </c>
      <c r="Y132" s="228">
        <f t="shared" si="11"/>
        <v>3.2655590667398338</v>
      </c>
      <c r="Z132" s="228">
        <f t="shared" si="11"/>
        <v>3.2724053155679895</v>
      </c>
      <c r="AA132" s="228">
        <f t="shared" si="11"/>
        <v>3.2472465315587584</v>
      </c>
      <c r="AB132" s="228">
        <f t="shared" si="11"/>
        <v>3.247568876893272</v>
      </c>
      <c r="AC132" s="228">
        <f t="shared" si="11"/>
        <v>3.2601874961665667</v>
      </c>
      <c r="AD132" s="228">
        <f t="shared" si="7"/>
        <v>3.2685861924491411</v>
      </c>
      <c r="AE132" s="228">
        <f t="shared" si="7"/>
        <v>3.2418486170910454</v>
      </c>
      <c r="AF132" s="158">
        <v>16065</v>
      </c>
    </row>
    <row r="133" spans="1:32" ht="11.1" customHeight="1">
      <c r="A133" s="154">
        <v>16066</v>
      </c>
      <c r="B133" s="232" t="s">
        <v>407</v>
      </c>
      <c r="C133" s="228">
        <f t="shared" ref="C133:AC133" si="12">C17/C$29*100</f>
        <v>6.0730174887459532</v>
      </c>
      <c r="D133" s="228">
        <f t="shared" si="12"/>
        <v>6.1076623154944256</v>
      </c>
      <c r="E133" s="228">
        <f t="shared" si="12"/>
        <v>6.2034003162019111</v>
      </c>
      <c r="F133" s="228">
        <f t="shared" si="12"/>
        <v>6.214277297424057</v>
      </c>
      <c r="G133" s="228">
        <f t="shared" si="12"/>
        <v>6.2124379726327739</v>
      </c>
      <c r="H133" s="228">
        <f t="shared" si="12"/>
        <v>6.2152723828971803</v>
      </c>
      <c r="I133" s="228">
        <f t="shared" si="12"/>
        <v>6.3074208762077992</v>
      </c>
      <c r="J133" s="228">
        <f t="shared" si="12"/>
        <v>6.2465073736702958</v>
      </c>
      <c r="K133" s="228">
        <f t="shared" si="12"/>
        <v>6.2636159554115469</v>
      </c>
      <c r="L133" s="228">
        <f t="shared" si="12"/>
        <v>6.2143425526271372</v>
      </c>
      <c r="M133" s="228">
        <f t="shared" si="12"/>
        <v>6.1180317638922492</v>
      </c>
      <c r="N133" s="228">
        <f t="shared" si="12"/>
        <v>6.0386042680389611</v>
      </c>
      <c r="O133" s="228">
        <f t="shared" si="12"/>
        <v>6.1129061509678895</v>
      </c>
      <c r="P133" s="228">
        <f t="shared" si="12"/>
        <v>6.0706273644911182</v>
      </c>
      <c r="Q133" s="228">
        <f t="shared" si="12"/>
        <v>6.0482163335030474</v>
      </c>
      <c r="R133" s="228">
        <f t="shared" si="12"/>
        <v>6.053419988528141</v>
      </c>
      <c r="S133" s="228">
        <f t="shared" si="12"/>
        <v>6.0569034529092818</v>
      </c>
      <c r="T133" s="228">
        <f t="shared" si="12"/>
        <v>5.9900882416917014</v>
      </c>
      <c r="U133" s="228">
        <f t="shared" si="12"/>
        <v>5.960300454229281</v>
      </c>
      <c r="V133" s="228">
        <f t="shared" si="12"/>
        <v>5.9259758254751222</v>
      </c>
      <c r="W133" s="228">
        <f t="shared" si="12"/>
        <v>6.1039774214048075</v>
      </c>
      <c r="X133" s="228">
        <f t="shared" si="12"/>
        <v>6.0648680452269028</v>
      </c>
      <c r="Y133" s="228">
        <f t="shared" si="12"/>
        <v>6.0608927659091334</v>
      </c>
      <c r="Z133" s="228">
        <f t="shared" si="12"/>
        <v>6.0382597386192716</v>
      </c>
      <c r="AA133" s="228">
        <f t="shared" si="12"/>
        <v>6.0290551775554988</v>
      </c>
      <c r="AB133" s="228">
        <f t="shared" si="12"/>
        <v>6.0171923159714913</v>
      </c>
      <c r="AC133" s="228">
        <f t="shared" si="12"/>
        <v>6.0051615703629615</v>
      </c>
      <c r="AD133" s="228">
        <f t="shared" si="7"/>
        <v>5.9932032959359436</v>
      </c>
      <c r="AE133" s="228">
        <f t="shared" si="7"/>
        <v>5.9685038817779139</v>
      </c>
      <c r="AF133" s="158">
        <v>16066</v>
      </c>
    </row>
    <row r="134" spans="1:32" ht="18" customHeight="1">
      <c r="A134" s="154">
        <v>16067</v>
      </c>
      <c r="B134" s="232" t="s">
        <v>455</v>
      </c>
      <c r="C134" s="228">
        <f t="shared" ref="C134:AC134" si="13">C18/C$29*100</f>
        <v>6.252687370019042</v>
      </c>
      <c r="D134" s="228">
        <f t="shared" si="13"/>
        <v>6.2702697846574011</v>
      </c>
      <c r="E134" s="228">
        <f t="shared" si="13"/>
        <v>6.2904704076255067</v>
      </c>
      <c r="F134" s="228">
        <f t="shared" si="13"/>
        <v>6.3155463101561855</v>
      </c>
      <c r="G134" s="228">
        <f t="shared" si="13"/>
        <v>6.3498319258436453</v>
      </c>
      <c r="H134" s="228">
        <f t="shared" si="13"/>
        <v>6.3740976676852208</v>
      </c>
      <c r="I134" s="228">
        <f t="shared" si="13"/>
        <v>6.4012884885790173</v>
      </c>
      <c r="J134" s="228">
        <f t="shared" si="13"/>
        <v>6.3669168410369501</v>
      </c>
      <c r="K134" s="228">
        <f t="shared" si="13"/>
        <v>6.375062512056993</v>
      </c>
      <c r="L134" s="228">
        <f t="shared" si="13"/>
        <v>6.44944660123942</v>
      </c>
      <c r="M134" s="228">
        <f t="shared" si="13"/>
        <v>6.3562179618680981</v>
      </c>
      <c r="N134" s="228">
        <f t="shared" si="13"/>
        <v>6.3865303592203455</v>
      </c>
      <c r="O134" s="228">
        <f t="shared" si="13"/>
        <v>6.4166841663166734</v>
      </c>
      <c r="P134" s="228">
        <f t="shared" si="13"/>
        <v>6.4218216619959207</v>
      </c>
      <c r="Q134" s="228">
        <f t="shared" si="13"/>
        <v>6.4355458062305804</v>
      </c>
      <c r="R134" s="228">
        <f t="shared" si="13"/>
        <v>6.4753189129229058</v>
      </c>
      <c r="S134" s="228">
        <f t="shared" si="13"/>
        <v>6.5255396057873369</v>
      </c>
      <c r="T134" s="228">
        <f t="shared" si="13"/>
        <v>6.5215372043668172</v>
      </c>
      <c r="U134" s="228">
        <f t="shared" si="13"/>
        <v>6.5305379325798638</v>
      </c>
      <c r="V134" s="228">
        <f t="shared" si="13"/>
        <v>6.5838239512932217</v>
      </c>
      <c r="W134" s="228">
        <f t="shared" si="13"/>
        <v>6.6221823483234274</v>
      </c>
      <c r="X134" s="228">
        <f t="shared" si="13"/>
        <v>6.6254575373677485</v>
      </c>
      <c r="Y134" s="228">
        <f t="shared" si="13"/>
        <v>6.6049160784907368</v>
      </c>
      <c r="Z134" s="228">
        <f t="shared" si="13"/>
        <v>6.627150005029252</v>
      </c>
      <c r="AA134" s="228">
        <f t="shared" si="13"/>
        <v>6.641485826369796</v>
      </c>
      <c r="AB134" s="228">
        <f t="shared" si="13"/>
        <v>6.6562270104814472</v>
      </c>
      <c r="AC134" s="228">
        <f t="shared" si="13"/>
        <v>6.6464654566385635</v>
      </c>
      <c r="AD134" s="228">
        <f t="shared" si="7"/>
        <v>6.6752013407197053</v>
      </c>
      <c r="AE134" s="228">
        <f t="shared" si="7"/>
        <v>6.6792766484258372</v>
      </c>
      <c r="AF134" s="158">
        <v>16067</v>
      </c>
    </row>
    <row r="135" spans="1:32" ht="11.1" customHeight="1">
      <c r="A135" s="154">
        <v>16068</v>
      </c>
      <c r="B135" s="232" t="s">
        <v>409</v>
      </c>
      <c r="C135" s="228">
        <f t="shared" ref="C135:AC135" si="14">C19/C$29*100</f>
        <v>3.3696329381619705</v>
      </c>
      <c r="D135" s="228">
        <f t="shared" si="14"/>
        <v>3.4308154629820953</v>
      </c>
      <c r="E135" s="228">
        <f t="shared" si="14"/>
        <v>3.3910363632197607</v>
      </c>
      <c r="F135" s="228">
        <f t="shared" si="14"/>
        <v>3.3717447787540413</v>
      </c>
      <c r="G135" s="228">
        <f t="shared" si="14"/>
        <v>3.3751861427344911</v>
      </c>
      <c r="H135" s="228">
        <f t="shared" si="14"/>
        <v>3.4228821856726768</v>
      </c>
      <c r="I135" s="228">
        <f t="shared" si="14"/>
        <v>3.4202614320971345</v>
      </c>
      <c r="J135" s="228">
        <f t="shared" si="14"/>
        <v>3.4230870431394167</v>
      </c>
      <c r="K135" s="228">
        <f t="shared" si="14"/>
        <v>3.4032362507264913</v>
      </c>
      <c r="L135" s="228">
        <f t="shared" si="14"/>
        <v>3.4258879699066815</v>
      </c>
      <c r="M135" s="228">
        <f t="shared" si="14"/>
        <v>3.4357038531131883</v>
      </c>
      <c r="N135" s="228">
        <f t="shared" si="14"/>
        <v>3.4286733316106868</v>
      </c>
      <c r="O135" s="228">
        <f t="shared" si="14"/>
        <v>3.4197100148906112</v>
      </c>
      <c r="P135" s="228">
        <f t="shared" si="14"/>
        <v>3.4208575063191282</v>
      </c>
      <c r="Q135" s="228">
        <f t="shared" si="14"/>
        <v>3.4439728393534361</v>
      </c>
      <c r="R135" s="228">
        <f t="shared" si="14"/>
        <v>3.4307730231191131</v>
      </c>
      <c r="S135" s="228">
        <f t="shared" si="14"/>
        <v>3.4106823493787788</v>
      </c>
      <c r="T135" s="228">
        <f t="shared" si="14"/>
        <v>3.3748184901911218</v>
      </c>
      <c r="U135" s="228">
        <f t="shared" si="14"/>
        <v>3.3187214356072809</v>
      </c>
      <c r="V135" s="228">
        <f t="shared" si="14"/>
        <v>3.274954732290424</v>
      </c>
      <c r="W135" s="228">
        <f t="shared" si="14"/>
        <v>3.1809558521176777</v>
      </c>
      <c r="X135" s="228">
        <f t="shared" si="14"/>
        <v>3.1367460962085496</v>
      </c>
      <c r="Y135" s="228">
        <f t="shared" si="14"/>
        <v>3.1327464189074119</v>
      </c>
      <c r="Z135" s="228">
        <f t="shared" si="14"/>
        <v>3.1264400618480979</v>
      </c>
      <c r="AA135" s="228">
        <f t="shared" si="14"/>
        <v>3.1136595083150866</v>
      </c>
      <c r="AB135" s="228">
        <f t="shared" si="14"/>
        <v>3.114392296101451</v>
      </c>
      <c r="AC135" s="228">
        <f t="shared" si="14"/>
        <v>3.1184094436921739</v>
      </c>
      <c r="AD135" s="228">
        <f t="shared" si="7"/>
        <v>3.1229924118988874</v>
      </c>
      <c r="AE135" s="228">
        <f t="shared" si="7"/>
        <v>3.1063575584487855</v>
      </c>
      <c r="AF135" s="158">
        <v>16068</v>
      </c>
    </row>
    <row r="136" spans="1:32" ht="11.1" customHeight="1">
      <c r="A136" s="154">
        <v>16069</v>
      </c>
      <c r="B136" s="232" t="s">
        <v>410</v>
      </c>
      <c r="C136" s="228">
        <f t="shared" ref="C136:AC136" si="15">C20/C$29*100</f>
        <v>3.3127045691871637</v>
      </c>
      <c r="D136" s="228">
        <f t="shared" si="15"/>
        <v>3.3225602141746995</v>
      </c>
      <c r="E136" s="228">
        <f t="shared" si="15"/>
        <v>3.4026075201063168</v>
      </c>
      <c r="F136" s="228">
        <f t="shared" si="15"/>
        <v>3.4280960842259511</v>
      </c>
      <c r="G136" s="228">
        <f t="shared" si="15"/>
        <v>3.4415184396509493</v>
      </c>
      <c r="H136" s="228">
        <f t="shared" si="15"/>
        <v>3.4341035373153104</v>
      </c>
      <c r="I136" s="228">
        <f t="shared" si="15"/>
        <v>3.4833902593616748</v>
      </c>
      <c r="J136" s="228">
        <f t="shared" si="15"/>
        <v>3.4722030797759706</v>
      </c>
      <c r="K136" s="228">
        <f t="shared" si="15"/>
        <v>3.5000608225419403</v>
      </c>
      <c r="L136" s="228">
        <f t="shared" si="15"/>
        <v>3.5049793831834291</v>
      </c>
      <c r="M136" s="228">
        <f t="shared" si="15"/>
        <v>3.4720644073168243</v>
      </c>
      <c r="N136" s="228">
        <f t="shared" si="15"/>
        <v>3.4607000010918183</v>
      </c>
      <c r="O136" s="228">
        <f t="shared" si="15"/>
        <v>3.4446470161505864</v>
      </c>
      <c r="P136" s="228">
        <f t="shared" si="15"/>
        <v>3.4247662455493675</v>
      </c>
      <c r="Q136" s="228">
        <f t="shared" si="15"/>
        <v>3.4013856307427299</v>
      </c>
      <c r="R136" s="228">
        <f t="shared" si="15"/>
        <v>3.399604647524781</v>
      </c>
      <c r="S136" s="228">
        <f t="shared" si="15"/>
        <v>3.3704662231853066</v>
      </c>
      <c r="T136" s="228">
        <f t="shared" si="15"/>
        <v>3.3397804833598861</v>
      </c>
      <c r="U136" s="228">
        <f t="shared" si="15"/>
        <v>3.3034326288811395</v>
      </c>
      <c r="V136" s="228">
        <f t="shared" si="15"/>
        <v>3.2722833857343128</v>
      </c>
      <c r="W136" s="228">
        <f t="shared" si="15"/>
        <v>3.27230757728683</v>
      </c>
      <c r="X136" s="228">
        <f t="shared" si="15"/>
        <v>3.2401205331870622</v>
      </c>
      <c r="Y136" s="228">
        <f t="shared" si="15"/>
        <v>3.2421424111113213</v>
      </c>
      <c r="Z136" s="228">
        <f t="shared" si="15"/>
        <v>3.2310017099455206</v>
      </c>
      <c r="AA136" s="228">
        <f t="shared" si="15"/>
        <v>3.2226693415429777</v>
      </c>
      <c r="AB136" s="228">
        <f t="shared" si="15"/>
        <v>3.2157531573257763</v>
      </c>
      <c r="AC136" s="228">
        <f t="shared" si="15"/>
        <v>3.205104009889078</v>
      </c>
      <c r="AD136" s="228">
        <f t="shared" si="7"/>
        <v>3.187584376891206</v>
      </c>
      <c r="AE136" s="228">
        <f t="shared" si="7"/>
        <v>3.1677318516215087</v>
      </c>
      <c r="AF136" s="158">
        <v>16069</v>
      </c>
    </row>
    <row r="137" spans="1:32" ht="11.1" customHeight="1">
      <c r="A137" s="154">
        <v>16070</v>
      </c>
      <c r="B137" s="232" t="s">
        <v>411</v>
      </c>
      <c r="C137" s="228">
        <f t="shared" ref="C137:AC137" si="16">C21/C$29*100</f>
        <v>4.738546319290271</v>
      </c>
      <c r="D137" s="228">
        <f t="shared" si="16"/>
        <v>4.7761452147586496</v>
      </c>
      <c r="E137" s="228">
        <f t="shared" si="16"/>
        <v>4.7831267328093858</v>
      </c>
      <c r="F137" s="228">
        <f t="shared" si="16"/>
        <v>4.7682771317535524</v>
      </c>
      <c r="G137" s="228">
        <f t="shared" si="16"/>
        <v>4.7017108154385694</v>
      </c>
      <c r="H137" s="228">
        <f t="shared" si="16"/>
        <v>4.7399729207821899</v>
      </c>
      <c r="I137" s="228">
        <f t="shared" si="16"/>
        <v>4.7632414938033403</v>
      </c>
      <c r="J137" s="228">
        <f t="shared" si="16"/>
        <v>4.8162533986543208</v>
      </c>
      <c r="K137" s="228">
        <f t="shared" si="16"/>
        <v>4.8317673064706588</v>
      </c>
      <c r="L137" s="228">
        <f t="shared" si="16"/>
        <v>4.8654481444865088</v>
      </c>
      <c r="M137" s="228">
        <f t="shared" si="16"/>
        <v>4.8984791215486645</v>
      </c>
      <c r="N137" s="228">
        <f t="shared" si="16"/>
        <v>4.9190052807610698</v>
      </c>
      <c r="O137" s="228">
        <f t="shared" si="16"/>
        <v>4.9401511969760605</v>
      </c>
      <c r="P137" s="228">
        <f t="shared" si="16"/>
        <v>4.9436075531055526</v>
      </c>
      <c r="Q137" s="228">
        <f t="shared" si="16"/>
        <v>4.9429712072403014</v>
      </c>
      <c r="R137" s="228">
        <f t="shared" si="16"/>
        <v>4.9433280714478718</v>
      </c>
      <c r="S137" s="228">
        <f t="shared" si="16"/>
        <v>4.946701804521239</v>
      </c>
      <c r="T137" s="228">
        <f t="shared" si="16"/>
        <v>4.9812758302420326</v>
      </c>
      <c r="U137" s="228">
        <f t="shared" si="16"/>
        <v>5.0051585134144689</v>
      </c>
      <c r="V137" s="228">
        <f t="shared" si="16"/>
        <v>5.02619661807526</v>
      </c>
      <c r="W137" s="228">
        <f t="shared" si="16"/>
        <v>4.9808885649134611</v>
      </c>
      <c r="X137" s="228">
        <f t="shared" si="16"/>
        <v>4.9509557447237427</v>
      </c>
      <c r="Y137" s="228">
        <f t="shared" si="16"/>
        <v>4.95120347418018</v>
      </c>
      <c r="Z137" s="228">
        <f t="shared" si="16"/>
        <v>4.9455086444646659</v>
      </c>
      <c r="AA137" s="228">
        <f t="shared" si="16"/>
        <v>4.9702369052966784</v>
      </c>
      <c r="AB137" s="228">
        <f t="shared" si="16"/>
        <v>4.9743700132703479</v>
      </c>
      <c r="AC137" s="228">
        <f t="shared" si="16"/>
        <v>4.978273280144939</v>
      </c>
      <c r="AD137" s="228">
        <f t="shared" si="7"/>
        <v>4.9781201992458453</v>
      </c>
      <c r="AE137" s="228">
        <f t="shared" si="7"/>
        <v>4.994698430104032</v>
      </c>
      <c r="AF137" s="158">
        <v>16070</v>
      </c>
    </row>
    <row r="138" spans="1:32" ht="11.1" customHeight="1">
      <c r="A138" s="154">
        <v>16071</v>
      </c>
      <c r="B138" s="232" t="s">
        <v>456</v>
      </c>
      <c r="C138" s="228">
        <f t="shared" ref="C138:AC138" si="17">C22/C$29*100</f>
        <v>3.8524820330118725</v>
      </c>
      <c r="D138" s="228">
        <f t="shared" si="17"/>
        <v>3.8444089083738358</v>
      </c>
      <c r="E138" s="228">
        <f t="shared" si="17"/>
        <v>3.865453795568591</v>
      </c>
      <c r="F138" s="228">
        <f t="shared" si="17"/>
        <v>3.8484558225598895</v>
      </c>
      <c r="G138" s="228">
        <f t="shared" si="17"/>
        <v>3.8418162680261352</v>
      </c>
      <c r="H138" s="228">
        <f t="shared" si="17"/>
        <v>3.875682221186405</v>
      </c>
      <c r="I138" s="228">
        <f t="shared" si="17"/>
        <v>3.8702924884316743</v>
      </c>
      <c r="J138" s="228">
        <f t="shared" si="17"/>
        <v>3.9117414892683966</v>
      </c>
      <c r="K138" s="228">
        <f t="shared" si="17"/>
        <v>3.9291362093180133</v>
      </c>
      <c r="L138" s="228">
        <f t="shared" si="17"/>
        <v>3.9356417737696221</v>
      </c>
      <c r="M138" s="228">
        <f t="shared" si="17"/>
        <v>4.013296170226357</v>
      </c>
      <c r="N138" s="228">
        <f t="shared" si="17"/>
        <v>3.996661462332876</v>
      </c>
      <c r="O138" s="228">
        <f t="shared" si="17"/>
        <v>3.9722614638616314</v>
      </c>
      <c r="P138" s="228">
        <f t="shared" si="17"/>
        <v>3.9620402197422124</v>
      </c>
      <c r="Q138" s="228">
        <f t="shared" si="17"/>
        <v>3.9896363195135063</v>
      </c>
      <c r="R138" s="228">
        <f t="shared" si="17"/>
        <v>3.9683386189209817</v>
      </c>
      <c r="S138" s="228">
        <f t="shared" si="17"/>
        <v>3.9838804303598629</v>
      </c>
      <c r="T138" s="228">
        <f t="shared" si="17"/>
        <v>3.9866902604922956</v>
      </c>
      <c r="U138" s="228">
        <f t="shared" si="17"/>
        <v>3.9931795582818648</v>
      </c>
      <c r="V138" s="228">
        <f t="shared" si="17"/>
        <v>3.986578225738076</v>
      </c>
      <c r="W138" s="228">
        <f t="shared" si="17"/>
        <v>4.0009018354454033</v>
      </c>
      <c r="X138" s="228">
        <f t="shared" si="17"/>
        <v>4.0364084298220009</v>
      </c>
      <c r="Y138" s="228">
        <f t="shared" si="17"/>
        <v>4.0415018827937255</v>
      </c>
      <c r="Z138" s="228">
        <f t="shared" si="17"/>
        <v>4.0436351897899172</v>
      </c>
      <c r="AA138" s="228">
        <f t="shared" si="17"/>
        <v>4.0547659757614811</v>
      </c>
      <c r="AB138" s="228">
        <f t="shared" si="17"/>
        <v>4.0502948572077386</v>
      </c>
      <c r="AC138" s="228">
        <f t="shared" si="17"/>
        <v>4.0359564238904273</v>
      </c>
      <c r="AD138" s="228">
        <f t="shared" si="7"/>
        <v>4.0385689679251424</v>
      </c>
      <c r="AE138" s="228">
        <f t="shared" si="7"/>
        <v>4.0383115873496473</v>
      </c>
      <c r="AF138" s="158">
        <v>16071</v>
      </c>
    </row>
    <row r="139" spans="1:32" ht="11.1" customHeight="1">
      <c r="A139" s="154">
        <v>16072</v>
      </c>
      <c r="B139" s="232" t="s">
        <v>413</v>
      </c>
      <c r="C139" s="228">
        <f t="shared" ref="C139:AC139" si="18">C23/C$29*100</f>
        <v>3.0422125501276773</v>
      </c>
      <c r="D139" s="228">
        <f t="shared" si="18"/>
        <v>3.079771990189649</v>
      </c>
      <c r="E139" s="228">
        <f t="shared" si="18"/>
        <v>3.0885823614325325</v>
      </c>
      <c r="F139" s="228">
        <f t="shared" si="18"/>
        <v>3.0915049531980823</v>
      </c>
      <c r="G139" s="228">
        <f t="shared" si="18"/>
        <v>3.1023384863139616</v>
      </c>
      <c r="H139" s="228">
        <f t="shared" si="18"/>
        <v>3.0773632043247829</v>
      </c>
      <c r="I139" s="228">
        <f t="shared" si="18"/>
        <v>3.0472043583024568</v>
      </c>
      <c r="J139" s="228">
        <f t="shared" si="18"/>
        <v>2.9988347470900001</v>
      </c>
      <c r="K139" s="228">
        <f t="shared" si="18"/>
        <v>3.0004558618799937</v>
      </c>
      <c r="L139" s="228">
        <f t="shared" si="18"/>
        <v>2.9670130934870151</v>
      </c>
      <c r="M139" s="228">
        <f t="shared" si="18"/>
        <v>2.9140036041170956</v>
      </c>
      <c r="N139" s="228">
        <f t="shared" si="18"/>
        <v>2.9180663170421917</v>
      </c>
      <c r="O139" s="228">
        <f t="shared" si="18"/>
        <v>2.9071293574128516</v>
      </c>
      <c r="P139" s="228">
        <f t="shared" si="18"/>
        <v>2.8871369314265003</v>
      </c>
      <c r="Q139" s="228">
        <f t="shared" si="18"/>
        <v>2.8420419020065952</v>
      </c>
      <c r="R139" s="228">
        <f t="shared" si="18"/>
        <v>2.8183085171437918</v>
      </c>
      <c r="S139" s="228">
        <f t="shared" si="18"/>
        <v>2.7802354299340455</v>
      </c>
      <c r="T139" s="228">
        <f t="shared" si="18"/>
        <v>2.7487198781900162</v>
      </c>
      <c r="U139" s="228">
        <f t="shared" si="18"/>
        <v>2.7254923929433401</v>
      </c>
      <c r="V139" s="228">
        <f t="shared" si="18"/>
        <v>2.7232635957021518</v>
      </c>
      <c r="W139" s="228">
        <f t="shared" si="18"/>
        <v>2.8234925797166461</v>
      </c>
      <c r="X139" s="228">
        <f t="shared" si="18"/>
        <v>2.7832570917559476</v>
      </c>
      <c r="Y139" s="228">
        <f t="shared" si="18"/>
        <v>2.7641114916646168</v>
      </c>
      <c r="Z139" s="228">
        <f t="shared" si="18"/>
        <v>2.7512345058117096</v>
      </c>
      <c r="AA139" s="228">
        <f t="shared" si="18"/>
        <v>2.7402978896542964</v>
      </c>
      <c r="AB139" s="228">
        <f t="shared" si="18"/>
        <v>2.7369798011576663</v>
      </c>
      <c r="AC139" s="228">
        <f t="shared" si="18"/>
        <v>2.738958532868446</v>
      </c>
      <c r="AD139" s="228">
        <f t="shared" si="7"/>
        <v>2.7306689632698662</v>
      </c>
      <c r="AE139" s="228">
        <f t="shared" si="7"/>
        <v>2.7254862305311973</v>
      </c>
      <c r="AF139" s="158">
        <v>16072</v>
      </c>
    </row>
    <row r="140" spans="1:32" ht="18" customHeight="1">
      <c r="A140" s="154">
        <v>16073</v>
      </c>
      <c r="B140" s="232" t="s">
        <v>414</v>
      </c>
      <c r="C140" s="228">
        <f t="shared" ref="C140:AC140" si="19">C24/C$29*100</f>
        <v>5.3719978237787274</v>
      </c>
      <c r="D140" s="228">
        <f t="shared" si="19"/>
        <v>5.29844310086155</v>
      </c>
      <c r="E140" s="228">
        <f t="shared" si="19"/>
        <v>5.2601791810828766</v>
      </c>
      <c r="F140" s="228">
        <f t="shared" si="19"/>
        <v>5.300406126075254</v>
      </c>
      <c r="G140" s="228">
        <f t="shared" si="19"/>
        <v>5.2407365189004604</v>
      </c>
      <c r="H140" s="228">
        <f t="shared" si="19"/>
        <v>5.2654034630817534</v>
      </c>
      <c r="I140" s="228">
        <f t="shared" si="19"/>
        <v>5.1984112366772131</v>
      </c>
      <c r="J140" s="228">
        <f t="shared" si="19"/>
        <v>5.2466451992833072</v>
      </c>
      <c r="K140" s="228">
        <f t="shared" si="19"/>
        <v>5.2347934429613572</v>
      </c>
      <c r="L140" s="228">
        <f t="shared" si="19"/>
        <v>5.2014660847339105</v>
      </c>
      <c r="M140" s="228">
        <f t="shared" si="19"/>
        <v>5.2547142809761826</v>
      </c>
      <c r="N140" s="228">
        <f t="shared" si="19"/>
        <v>5.25370823946729</v>
      </c>
      <c r="O140" s="228">
        <f t="shared" si="19"/>
        <v>5.2439292123248444</v>
      </c>
      <c r="P140" s="228">
        <f t="shared" si="19"/>
        <v>5.209520267405142</v>
      </c>
      <c r="Q140" s="228">
        <f t="shared" si="19"/>
        <v>5.166137697055059</v>
      </c>
      <c r="R140" s="228">
        <f t="shared" si="19"/>
        <v>5.1328270546240597</v>
      </c>
      <c r="S140" s="228">
        <f t="shared" si="19"/>
        <v>5.1046092411926685</v>
      </c>
      <c r="T140" s="228">
        <f t="shared" si="19"/>
        <v>5.0659314172168299</v>
      </c>
      <c r="U140" s="228">
        <f t="shared" si="19"/>
        <v>5.0392373803154857</v>
      </c>
      <c r="V140" s="228">
        <f t="shared" si="19"/>
        <v>5.002619081080014</v>
      </c>
      <c r="W140" s="228">
        <f t="shared" si="19"/>
        <v>4.7648919666554521</v>
      </c>
      <c r="X140" s="228">
        <f t="shared" si="19"/>
        <v>4.8854383861398558</v>
      </c>
      <c r="Y140" s="228">
        <f t="shared" si="19"/>
        <v>4.8770507313565572</v>
      </c>
      <c r="Z140" s="228">
        <f t="shared" si="19"/>
        <v>4.8720581802530534</v>
      </c>
      <c r="AA140" s="228">
        <f t="shared" si="19"/>
        <v>4.8535834483796698</v>
      </c>
      <c r="AB140" s="228">
        <f t="shared" si="19"/>
        <v>4.8398924179237222</v>
      </c>
      <c r="AC140" s="228">
        <f t="shared" si="19"/>
        <v>4.8268231808295319</v>
      </c>
      <c r="AD140" s="228">
        <f t="shared" si="7"/>
        <v>4.817280387319026</v>
      </c>
      <c r="AE140" s="228">
        <f t="shared" si="7"/>
        <v>4.8074191583655503</v>
      </c>
      <c r="AF140" s="158">
        <v>16073</v>
      </c>
    </row>
    <row r="141" spans="1:32" ht="11.1" customHeight="1">
      <c r="A141" s="154">
        <v>16074</v>
      </c>
      <c r="B141" s="232" t="s">
        <v>415</v>
      </c>
      <c r="C141" s="228">
        <f t="shared" ref="C141:AC141" si="20">C25/C$29*100</f>
        <v>3.9272896392562235</v>
      </c>
      <c r="D141" s="228">
        <f t="shared" si="20"/>
        <v>4.0601333201570373</v>
      </c>
      <c r="E141" s="228">
        <f t="shared" si="20"/>
        <v>4.0838164195861877</v>
      </c>
      <c r="F141" s="228">
        <f t="shared" si="20"/>
        <v>4.1159786868395782</v>
      </c>
      <c r="G141" s="228">
        <f t="shared" si="20"/>
        <v>4.1026586275641614</v>
      </c>
      <c r="H141" s="228">
        <f t="shared" si="20"/>
        <v>4.1428983641488912</v>
      </c>
      <c r="I141" s="228">
        <f t="shared" si="20"/>
        <v>4.1048980094731347</v>
      </c>
      <c r="J141" s="228">
        <f t="shared" si="20"/>
        <v>4.1242435253285885</v>
      </c>
      <c r="K141" s="228">
        <f t="shared" si="20"/>
        <v>4.1112352136714332</v>
      </c>
      <c r="L141" s="228">
        <f t="shared" si="20"/>
        <v>4.0915338429263821</v>
      </c>
      <c r="M141" s="228">
        <f t="shared" si="20"/>
        <v>4.1026006395035308</v>
      </c>
      <c r="N141" s="228">
        <f t="shared" si="20"/>
        <v>4.1220992511339745</v>
      </c>
      <c r="O141" s="228">
        <f t="shared" si="20"/>
        <v>4.0840603642472608</v>
      </c>
      <c r="P141" s="228">
        <f t="shared" si="20"/>
        <v>4.0867645351798378</v>
      </c>
      <c r="Q141" s="228">
        <f t="shared" si="20"/>
        <v>4.0556583887284265</v>
      </c>
      <c r="R141" s="228">
        <f t="shared" si="20"/>
        <v>4.052599892866116</v>
      </c>
      <c r="S141" s="228">
        <f t="shared" si="20"/>
        <v>4.0289461482413724</v>
      </c>
      <c r="T141" s="228">
        <f t="shared" si="20"/>
        <v>3.9958612824145652</v>
      </c>
      <c r="U141" s="228">
        <f t="shared" si="20"/>
        <v>3.9895615963848394</v>
      </c>
      <c r="V141" s="228">
        <f t="shared" si="20"/>
        <v>3.9718277469282421</v>
      </c>
      <c r="W141" s="228">
        <f t="shared" si="20"/>
        <v>4.0030045605771747</v>
      </c>
      <c r="X141" s="228">
        <f t="shared" si="20"/>
        <v>3.9794470053644533</v>
      </c>
      <c r="Y141" s="228">
        <f t="shared" si="20"/>
        <v>3.9982165496622328</v>
      </c>
      <c r="Z141" s="228">
        <f t="shared" si="20"/>
        <v>3.9934596338237047</v>
      </c>
      <c r="AA141" s="228">
        <f t="shared" si="20"/>
        <v>3.9758602604476576</v>
      </c>
      <c r="AB141" s="228">
        <f t="shared" si="20"/>
        <v>3.9798035231474143</v>
      </c>
      <c r="AC141" s="228">
        <f t="shared" si="20"/>
        <v>3.9813447447759152</v>
      </c>
      <c r="AD141" s="228">
        <f t="shared" si="7"/>
        <v>3.9830547926074202</v>
      </c>
      <c r="AE141" s="228">
        <f t="shared" si="7"/>
        <v>3.9817303342151749</v>
      </c>
      <c r="AF141" s="158">
        <v>16074</v>
      </c>
    </row>
    <row r="142" spans="1:32" ht="11.1" customHeight="1">
      <c r="A142" s="154">
        <v>16075</v>
      </c>
      <c r="B142" s="232" t="s">
        <v>416</v>
      </c>
      <c r="C142" s="228">
        <f t="shared" ref="C142:AC142" si="21">C26/C$29*100</f>
        <v>4.229481655683184</v>
      </c>
      <c r="D142" s="228">
        <f t="shared" si="21"/>
        <v>4.2206071277771287</v>
      </c>
      <c r="E142" s="228">
        <f t="shared" si="21"/>
        <v>4.1439635222143298</v>
      </c>
      <c r="F142" s="228">
        <f t="shared" si="21"/>
        <v>4.1950805193653657</v>
      </c>
      <c r="G142" s="228">
        <f t="shared" si="21"/>
        <v>4.2059769401287355</v>
      </c>
      <c r="H142" s="228">
        <f t="shared" si="21"/>
        <v>4.255728438357786</v>
      </c>
      <c r="I142" s="228">
        <f t="shared" si="21"/>
        <v>4.2254397742096517</v>
      </c>
      <c r="J142" s="228">
        <f t="shared" si="21"/>
        <v>4.2293668792522334</v>
      </c>
      <c r="K142" s="228">
        <f t="shared" si="21"/>
        <v>4.2129747383709146</v>
      </c>
      <c r="L142" s="228">
        <f t="shared" si="21"/>
        <v>4.1982349111427268</v>
      </c>
      <c r="M142" s="228">
        <f t="shared" si="21"/>
        <v>4.164143334287389</v>
      </c>
      <c r="N142" s="228">
        <f t="shared" si="21"/>
        <v>4.1703818816396199</v>
      </c>
      <c r="O142" s="228">
        <f t="shared" si="21"/>
        <v>4.140496735519835</v>
      </c>
      <c r="P142" s="228">
        <f t="shared" si="21"/>
        <v>4.121350955035286</v>
      </c>
      <c r="Q142" s="228">
        <f t="shared" si="21"/>
        <v>4.0928924565919766</v>
      </c>
      <c r="R142" s="228">
        <f t="shared" si="21"/>
        <v>4.078672298306242</v>
      </c>
      <c r="S142" s="228">
        <f t="shared" si="21"/>
        <v>4.055559761163523</v>
      </c>
      <c r="T142" s="228">
        <f t="shared" si="21"/>
        <v>4.024079811406164</v>
      </c>
      <c r="U142" s="228">
        <f t="shared" si="21"/>
        <v>3.9774239177625592</v>
      </c>
      <c r="V142" s="228">
        <f t="shared" si="21"/>
        <v>3.9438366808402896</v>
      </c>
      <c r="W142" s="228">
        <f t="shared" si="21"/>
        <v>3.9693609584688421</v>
      </c>
      <c r="X142" s="228">
        <f t="shared" si="21"/>
        <v>3.947801769554705</v>
      </c>
      <c r="Y142" s="228">
        <f t="shared" si="21"/>
        <v>3.9559956099683991</v>
      </c>
      <c r="Z142" s="228">
        <f t="shared" si="21"/>
        <v>3.9526408248908185</v>
      </c>
      <c r="AA142" s="228">
        <f t="shared" si="21"/>
        <v>3.9391708667398886</v>
      </c>
      <c r="AB142" s="228">
        <f t="shared" si="21"/>
        <v>3.9232685270386307</v>
      </c>
      <c r="AC142" s="228">
        <f t="shared" si="21"/>
        <v>3.9216611386594074</v>
      </c>
      <c r="AD142" s="228">
        <f t="shared" si="7"/>
        <v>3.9164843349937155</v>
      </c>
      <c r="AE142" s="228">
        <f t="shared" si="7"/>
        <v>3.8972091647601665</v>
      </c>
      <c r="AF142" s="158">
        <v>16075</v>
      </c>
    </row>
    <row r="143" spans="1:32" ht="11.1" customHeight="1">
      <c r="A143" s="154">
        <v>16076</v>
      </c>
      <c r="B143" s="232" t="s">
        <v>417</v>
      </c>
      <c r="C143" s="228">
        <f t="shared" ref="C143:AC143" si="22">C27/C$29*100</f>
        <v>5.0066251897612295</v>
      </c>
      <c r="D143" s="228">
        <f t="shared" si="22"/>
        <v>4.8900153623631084</v>
      </c>
      <c r="E143" s="228">
        <f t="shared" si="22"/>
        <v>4.8771853447288223</v>
      </c>
      <c r="F143" s="228">
        <f t="shared" si="22"/>
        <v>4.9107304319216727</v>
      </c>
      <c r="G143" s="228">
        <f t="shared" si="22"/>
        <v>4.9095600968184749</v>
      </c>
      <c r="H143" s="228">
        <f t="shared" si="22"/>
        <v>4.8757389445024009</v>
      </c>
      <c r="I143" s="228">
        <f t="shared" si="22"/>
        <v>4.7970287534660514</v>
      </c>
      <c r="J143" s="228">
        <f t="shared" si="22"/>
        <v>4.7623761135683047</v>
      </c>
      <c r="K143" s="228">
        <f t="shared" si="22"/>
        <v>4.7918333142878913</v>
      </c>
      <c r="L143" s="228">
        <f t="shared" si="22"/>
        <v>4.7565768850522048</v>
      </c>
      <c r="M143" s="228">
        <f t="shared" si="22"/>
        <v>4.7295745200959622</v>
      </c>
      <c r="N143" s="228">
        <f t="shared" si="22"/>
        <v>4.7002776857819786</v>
      </c>
      <c r="O143" s="228">
        <f t="shared" si="22"/>
        <v>4.6406685502653584</v>
      </c>
      <c r="P143" s="228">
        <f t="shared" si="22"/>
        <v>4.5997569474878652</v>
      </c>
      <c r="Q143" s="228">
        <f t="shared" si="22"/>
        <v>4.5533815195306371</v>
      </c>
      <c r="R143" s="228">
        <f t="shared" si="22"/>
        <v>4.5451313338168573</v>
      </c>
      <c r="S143" s="228">
        <f t="shared" si="22"/>
        <v>4.5194646050776406</v>
      </c>
      <c r="T143" s="228">
        <f t="shared" si="22"/>
        <v>4.4854527604188101</v>
      </c>
      <c r="U143" s="228">
        <f t="shared" si="22"/>
        <v>4.4542946374802179</v>
      </c>
      <c r="V143" s="228">
        <f t="shared" si="22"/>
        <v>4.4523216905210168</v>
      </c>
      <c r="W143" s="228">
        <f t="shared" si="22"/>
        <v>4.4423572950543901</v>
      </c>
      <c r="X143" s="228">
        <f t="shared" si="22"/>
        <v>4.3897802296975295</v>
      </c>
      <c r="Y143" s="228">
        <f t="shared" si="22"/>
        <v>4.3913325259712002</v>
      </c>
      <c r="Z143" s="228">
        <f t="shared" si="22"/>
        <v>4.3838699037892486</v>
      </c>
      <c r="AA143" s="228">
        <f t="shared" si="22"/>
        <v>4.373799069124229</v>
      </c>
      <c r="AB143" s="228">
        <f t="shared" si="22"/>
        <v>4.3678606826305097</v>
      </c>
      <c r="AC143" s="228">
        <f t="shared" si="22"/>
        <v>4.3655137272294064</v>
      </c>
      <c r="AD143" s="228">
        <f t="shared" si="7"/>
        <v>4.3586192449141103</v>
      </c>
      <c r="AE143" s="228">
        <f t="shared" si="7"/>
        <v>4.3429618883174914</v>
      </c>
      <c r="AF143" s="158">
        <v>16076</v>
      </c>
    </row>
    <row r="144" spans="1:32" ht="11.1" customHeight="1">
      <c r="A144" s="154">
        <v>16077</v>
      </c>
      <c r="B144" s="232" t="s">
        <v>457</v>
      </c>
      <c r="C144" s="228">
        <f t="shared" ref="C144:AC144" si="23">C28/C$29*100</f>
        <v>4.45565949157153</v>
      </c>
      <c r="D144" s="228">
        <f t="shared" si="23"/>
        <v>4.3792841677821599</v>
      </c>
      <c r="E144" s="228">
        <f t="shared" si="23"/>
        <v>4.3006896867768027</v>
      </c>
      <c r="F144" s="228">
        <f t="shared" si="23"/>
        <v>4.2209811193959323</v>
      </c>
      <c r="G144" s="228">
        <f t="shared" si="23"/>
        <v>4.2412652370257913</v>
      </c>
      <c r="H144" s="228">
        <f t="shared" si="23"/>
        <v>4.1948125294406342</v>
      </c>
      <c r="I144" s="228">
        <f t="shared" si="23"/>
        <v>4.1794586163228029</v>
      </c>
      <c r="J144" s="228">
        <f t="shared" si="23"/>
        <v>4.1986693563543867</v>
      </c>
      <c r="K144" s="228">
        <f t="shared" si="23"/>
        <v>4.1641938309968873</v>
      </c>
      <c r="L144" s="228">
        <f t="shared" si="23"/>
        <v>4.1629090207614965</v>
      </c>
      <c r="M144" s="228">
        <f t="shared" si="23"/>
        <v>4.1428920644318845</v>
      </c>
      <c r="N144" s="228">
        <f t="shared" si="23"/>
        <v>4.121856624850027</v>
      </c>
      <c r="O144" s="228">
        <f t="shared" si="23"/>
        <v>4.082628574701233</v>
      </c>
      <c r="P144" s="228">
        <f t="shared" si="23"/>
        <v>4.0864091952498152</v>
      </c>
      <c r="Q144" s="228">
        <f t="shared" si="23"/>
        <v>4.0608925707923129</v>
      </c>
      <c r="R144" s="228">
        <f t="shared" si="23"/>
        <v>4.0352972965285776</v>
      </c>
      <c r="S144" s="228">
        <f t="shared" si="23"/>
        <v>3.981751341326091</v>
      </c>
      <c r="T144" s="228">
        <f t="shared" si="23"/>
        <v>3.9756380033039198</v>
      </c>
      <c r="U144" s="228">
        <f t="shared" si="23"/>
        <v>3.9553660210355308</v>
      </c>
      <c r="V144" s="228">
        <f t="shared" si="23"/>
        <v>3.9537090485476587</v>
      </c>
      <c r="W144" s="228">
        <f t="shared" si="23"/>
        <v>3.9581464244327313</v>
      </c>
      <c r="X144" s="228">
        <f t="shared" si="23"/>
        <v>3.9374877667722679</v>
      </c>
      <c r="Y144" s="228">
        <f t="shared" si="23"/>
        <v>3.9285579124642838</v>
      </c>
      <c r="Z144" s="228">
        <f t="shared" si="23"/>
        <v>3.9278454452525038</v>
      </c>
      <c r="AA144" s="228">
        <f t="shared" si="23"/>
        <v>3.9242364019934568</v>
      </c>
      <c r="AB144" s="228">
        <f t="shared" si="23"/>
        <v>3.9284725852578495</v>
      </c>
      <c r="AC144" s="228">
        <f t="shared" si="23"/>
        <v>3.9307434265467021</v>
      </c>
      <c r="AD144" s="228">
        <f t="shared" si="7"/>
        <v>3.9362692612075789</v>
      </c>
      <c r="AE144" s="228">
        <f t="shared" si="7"/>
        <v>3.9333323201703982</v>
      </c>
      <c r="AF144" s="158">
        <v>16077</v>
      </c>
    </row>
    <row r="145" spans="1:42" s="169" customFormat="1" ht="18" customHeight="1">
      <c r="A145" s="149">
        <v>16</v>
      </c>
      <c r="B145" s="233" t="s">
        <v>458</v>
      </c>
      <c r="C145" s="268">
        <f t="shared" ref="C145:P145" si="24">SUM(C122:C144)</f>
        <v>99.999999999999986</v>
      </c>
      <c r="D145" s="268">
        <f t="shared" si="24"/>
        <v>99.999999999999986</v>
      </c>
      <c r="E145" s="268">
        <f t="shared" si="24"/>
        <v>99.999999999999986</v>
      </c>
      <c r="F145" s="268">
        <f t="shared" si="24"/>
        <v>100</v>
      </c>
      <c r="G145" s="268">
        <f t="shared" si="24"/>
        <v>100.00000000000001</v>
      </c>
      <c r="H145" s="268">
        <f t="shared" si="24"/>
        <v>100.00000000000003</v>
      </c>
      <c r="I145" s="268">
        <f t="shared" si="24"/>
        <v>99.999999999999986</v>
      </c>
      <c r="J145" s="268">
        <f t="shared" si="24"/>
        <v>100.00000000000001</v>
      </c>
      <c r="K145" s="268">
        <f t="shared" si="24"/>
        <v>100.00000000000001</v>
      </c>
      <c r="L145" s="268">
        <f t="shared" si="24"/>
        <v>100</v>
      </c>
      <c r="M145" s="268">
        <f t="shared" si="24"/>
        <v>100.00000000000001</v>
      </c>
      <c r="N145" s="268">
        <f t="shared" si="24"/>
        <v>100</v>
      </c>
      <c r="O145" s="268">
        <f t="shared" si="24"/>
        <v>100</v>
      </c>
      <c r="P145" s="268">
        <f t="shared" si="24"/>
        <v>99.999999999999986</v>
      </c>
      <c r="Q145" s="268">
        <f>SUM(Q122:Q144)</f>
        <v>100.00000000000003</v>
      </c>
      <c r="R145" s="268">
        <f t="shared" ref="R145:W145" si="25">SUM(R122:R144)</f>
        <v>100</v>
      </c>
      <c r="S145" s="268">
        <f t="shared" si="25"/>
        <v>100</v>
      </c>
      <c r="T145" s="268">
        <f t="shared" si="25"/>
        <v>100</v>
      </c>
      <c r="U145" s="268">
        <f t="shared" si="25"/>
        <v>100</v>
      </c>
      <c r="V145" s="268">
        <f t="shared" si="25"/>
        <v>100</v>
      </c>
      <c r="W145" s="268">
        <f t="shared" si="25"/>
        <v>99.999999999999986</v>
      </c>
      <c r="X145" s="268">
        <f t="shared" ref="X145:AE145" si="26">SUM(X122:X144)</f>
        <v>99.999999999999986</v>
      </c>
      <c r="Y145" s="268">
        <f t="shared" si="26"/>
        <v>99.999999999999986</v>
      </c>
      <c r="Z145" s="268">
        <f t="shared" si="26"/>
        <v>99.999999999999986</v>
      </c>
      <c r="AA145" s="268">
        <f t="shared" si="26"/>
        <v>100</v>
      </c>
      <c r="AB145" s="268">
        <f t="shared" si="26"/>
        <v>99.999999999999986</v>
      </c>
      <c r="AC145" s="268">
        <f t="shared" si="26"/>
        <v>100</v>
      </c>
      <c r="AD145" s="268">
        <f t="shared" si="26"/>
        <v>100</v>
      </c>
      <c r="AE145" s="268">
        <f t="shared" si="26"/>
        <v>100.00000000000001</v>
      </c>
      <c r="AF145" s="153">
        <v>16</v>
      </c>
    </row>
    <row r="146" spans="1:42" s="147" customFormat="1" ht="7.5" customHeight="1">
      <c r="A146" s="198"/>
      <c r="B146" s="196"/>
      <c r="AF146" s="198"/>
    </row>
    <row r="147" spans="1:42" s="198" customFormat="1" ht="16.350000000000001" customHeight="1">
      <c r="A147" s="319" t="s">
        <v>256</v>
      </c>
      <c r="B147" s="319"/>
      <c r="C147" s="319"/>
      <c r="D147" s="319"/>
      <c r="E147" s="319"/>
      <c r="F147" s="319"/>
      <c r="G147" s="319"/>
      <c r="H147" s="319"/>
      <c r="I147" s="319" t="s">
        <v>256</v>
      </c>
      <c r="J147" s="319"/>
      <c r="K147" s="319"/>
      <c r="L147" s="319"/>
      <c r="M147" s="319"/>
      <c r="N147" s="319"/>
      <c r="O147" s="319"/>
      <c r="P147" s="319"/>
      <c r="Q147" s="319"/>
      <c r="R147" s="319"/>
      <c r="S147" s="319"/>
      <c r="T147" s="319"/>
      <c r="U147" s="319"/>
      <c r="V147" s="319" t="s">
        <v>256</v>
      </c>
      <c r="W147" s="319"/>
      <c r="X147" s="319"/>
      <c r="Y147" s="319"/>
      <c r="Z147" s="319"/>
      <c r="AA147" s="319"/>
      <c r="AB147" s="319"/>
      <c r="AC147" s="319"/>
      <c r="AD147" s="319"/>
      <c r="AE147" s="319"/>
      <c r="AF147" s="319"/>
      <c r="AG147" s="172"/>
      <c r="AH147" s="172"/>
      <c r="AI147" s="172"/>
      <c r="AJ147" s="172"/>
      <c r="AK147" s="172"/>
      <c r="AL147" s="172"/>
      <c r="AM147" s="172"/>
      <c r="AN147" s="172"/>
      <c r="AO147" s="172"/>
      <c r="AP147" s="172"/>
    </row>
    <row r="148" spans="1:42" ht="11.1" customHeight="1">
      <c r="A148" s="154">
        <v>16051</v>
      </c>
      <c r="B148" s="232" t="s">
        <v>397</v>
      </c>
      <c r="C148" s="228">
        <f t="shared" ref="C148:AE148" si="27">C32/C$55*100</f>
        <v>8.6004056795131838</v>
      </c>
      <c r="D148" s="228">
        <f t="shared" si="27"/>
        <v>8.6195792962220601</v>
      </c>
      <c r="E148" s="228">
        <f t="shared" si="27"/>
        <v>8.7383433496000453</v>
      </c>
      <c r="F148" s="228">
        <f t="shared" si="27"/>
        <v>8.6896300891084426</v>
      </c>
      <c r="G148" s="228">
        <f t="shared" si="27"/>
        <v>8.7127455553827815</v>
      </c>
      <c r="H148" s="228">
        <f t="shared" si="27"/>
        <v>8.7496733423609623</v>
      </c>
      <c r="I148" s="228">
        <f t="shared" si="27"/>
        <v>8.8402618693476072</v>
      </c>
      <c r="J148" s="228">
        <f t="shared" si="27"/>
        <v>8.9205825598568396</v>
      </c>
      <c r="K148" s="228">
        <f t="shared" si="27"/>
        <v>8.8689130608228499</v>
      </c>
      <c r="L148" s="228">
        <f t="shared" si="27"/>
        <v>8.9226120740715622</v>
      </c>
      <c r="M148" s="228">
        <f t="shared" si="27"/>
        <v>9.071662047614188</v>
      </c>
      <c r="N148" s="228">
        <f t="shared" si="27"/>
        <v>9.0739951160897707</v>
      </c>
      <c r="O148" s="228">
        <f t="shared" si="27"/>
        <v>9.2039585604123584</v>
      </c>
      <c r="P148" s="228">
        <f t="shared" si="27"/>
        <v>9.245691827068427</v>
      </c>
      <c r="Q148" s="228">
        <f t="shared" si="27"/>
        <v>9.4396358338668449</v>
      </c>
      <c r="R148" s="228">
        <f t="shared" si="27"/>
        <v>9.5401257433474171</v>
      </c>
      <c r="S148" s="228">
        <f t="shared" si="27"/>
        <v>9.6447582296229193</v>
      </c>
      <c r="T148" s="228">
        <f t="shared" si="27"/>
        <v>9.7527089487230736</v>
      </c>
      <c r="U148" s="228">
        <f t="shared" si="27"/>
        <v>9.9337066925372248</v>
      </c>
      <c r="V148" s="228">
        <f t="shared" si="27"/>
        <v>10.001077728735677</v>
      </c>
      <c r="W148" s="228">
        <f t="shared" si="27"/>
        <v>10.167235949075101</v>
      </c>
      <c r="X148" s="228">
        <f t="shared" si="27"/>
        <v>10.266711056856433</v>
      </c>
      <c r="Y148" s="228">
        <f t="shared" si="27"/>
        <v>10.251298358237223</v>
      </c>
      <c r="Z148" s="228">
        <f t="shared" si="27"/>
        <v>10.262167289110202</v>
      </c>
      <c r="AA148" s="228">
        <f t="shared" si="27"/>
        <v>10.3183641134822</v>
      </c>
      <c r="AB148" s="228">
        <f t="shared" si="27"/>
        <v>10.347150323699278</v>
      </c>
      <c r="AC148" s="228">
        <f t="shared" si="27"/>
        <v>10.396556840312497</v>
      </c>
      <c r="AD148" s="228">
        <f t="shared" si="27"/>
        <v>10.372707212798234</v>
      </c>
      <c r="AE148" s="228">
        <f t="shared" si="27"/>
        <v>10.426996225856582</v>
      </c>
      <c r="AF148" s="158">
        <v>16051</v>
      </c>
    </row>
    <row r="149" spans="1:42" ht="11.1" customHeight="1">
      <c r="A149" s="154">
        <v>16052</v>
      </c>
      <c r="B149" s="232" t="s">
        <v>398</v>
      </c>
      <c r="C149" s="228">
        <f t="shared" ref="C149:AE149" si="28">C33/C$55*100</f>
        <v>4.7725466472130291</v>
      </c>
      <c r="D149" s="228">
        <f t="shared" si="28"/>
        <v>4.6732804137089321</v>
      </c>
      <c r="E149" s="228">
        <f t="shared" si="28"/>
        <v>4.5560710364932673</v>
      </c>
      <c r="F149" s="228">
        <f t="shared" si="28"/>
        <v>4.4868106053245844</v>
      </c>
      <c r="G149" s="228">
        <f t="shared" si="28"/>
        <v>4.418182760586741</v>
      </c>
      <c r="H149" s="228">
        <f t="shared" si="28"/>
        <v>4.3638820917703391</v>
      </c>
      <c r="I149" s="228">
        <f t="shared" si="28"/>
        <v>4.291476217877034</v>
      </c>
      <c r="J149" s="228">
        <f t="shared" si="28"/>
        <v>4.2465746040986172</v>
      </c>
      <c r="K149" s="228">
        <f t="shared" si="28"/>
        <v>4.2695672987420545</v>
      </c>
      <c r="L149" s="228">
        <f t="shared" si="28"/>
        <v>4.1915089588807328</v>
      </c>
      <c r="M149" s="228">
        <f t="shared" si="28"/>
        <v>4.2330410114285568</v>
      </c>
      <c r="N149" s="228">
        <f t="shared" si="28"/>
        <v>4.1931857823946661</v>
      </c>
      <c r="O149" s="228">
        <f t="shared" si="28"/>
        <v>4.1475241170658164</v>
      </c>
      <c r="P149" s="228">
        <f t="shared" si="28"/>
        <v>4.1796835634384761</v>
      </c>
      <c r="Q149" s="228">
        <f t="shared" si="28"/>
        <v>4.1777780018248629</v>
      </c>
      <c r="R149" s="228">
        <f t="shared" si="28"/>
        <v>4.1412209919308012</v>
      </c>
      <c r="S149" s="228">
        <f t="shared" si="28"/>
        <v>4.1087935676795748</v>
      </c>
      <c r="T149" s="228">
        <f t="shared" si="28"/>
        <v>4.1075337276763131</v>
      </c>
      <c r="U149" s="228">
        <f t="shared" si="28"/>
        <v>4.1211604513628588</v>
      </c>
      <c r="V149" s="228">
        <f t="shared" si="28"/>
        <v>4.1005129009028423</v>
      </c>
      <c r="W149" s="228">
        <f t="shared" si="28"/>
        <v>4.1030228649445259</v>
      </c>
      <c r="X149" s="228">
        <f t="shared" si="28"/>
        <v>4.0811847248424762</v>
      </c>
      <c r="Y149" s="228">
        <f t="shared" si="28"/>
        <v>4.0794864382619442</v>
      </c>
      <c r="Z149" s="228">
        <f t="shared" si="28"/>
        <v>4.0710771237180632</v>
      </c>
      <c r="AA149" s="228">
        <f t="shared" si="28"/>
        <v>4.0855077486755462</v>
      </c>
      <c r="AB149" s="228">
        <f t="shared" si="28"/>
        <v>4.091958037596517</v>
      </c>
      <c r="AC149" s="228">
        <f t="shared" si="28"/>
        <v>4.0795258174636615</v>
      </c>
      <c r="AD149" s="228">
        <f t="shared" si="28"/>
        <v>4.0930315030439157</v>
      </c>
      <c r="AE149" s="228">
        <f t="shared" si="28"/>
        <v>4.1135696489799942</v>
      </c>
      <c r="AF149" s="158">
        <v>16052</v>
      </c>
    </row>
    <row r="150" spans="1:42" ht="11.1" customHeight="1">
      <c r="A150" s="154">
        <v>16053</v>
      </c>
      <c r="B150" s="232" t="s">
        <v>399</v>
      </c>
      <c r="C150" s="228">
        <f t="shared" ref="C150:AE150" si="29">C34/C$55*100</f>
        <v>4.283358836577583</v>
      </c>
      <c r="D150" s="228">
        <f t="shared" si="29"/>
        <v>4.3413870537469457</v>
      </c>
      <c r="E150" s="228">
        <f t="shared" si="29"/>
        <v>4.3802235424428559</v>
      </c>
      <c r="F150" s="228">
        <f t="shared" si="29"/>
        <v>4.3719685816138174</v>
      </c>
      <c r="G150" s="228">
        <f t="shared" si="29"/>
        <v>4.3541699061835901</v>
      </c>
      <c r="H150" s="228">
        <f t="shared" si="29"/>
        <v>4.347780179866275</v>
      </c>
      <c r="I150" s="228">
        <f t="shared" si="29"/>
        <v>4.3159043286612313</v>
      </c>
      <c r="J150" s="228">
        <f t="shared" si="29"/>
        <v>4.4543621918221703</v>
      </c>
      <c r="K150" s="228">
        <f t="shared" si="29"/>
        <v>4.4754128879551072</v>
      </c>
      <c r="L150" s="228">
        <f t="shared" si="29"/>
        <v>4.5035759854507882</v>
      </c>
      <c r="M150" s="228">
        <f t="shared" si="29"/>
        <v>4.6015183990076238</v>
      </c>
      <c r="N150" s="228">
        <f t="shared" si="29"/>
        <v>4.6417819812137422</v>
      </c>
      <c r="O150" s="228">
        <f t="shared" si="29"/>
        <v>4.6499842105799303</v>
      </c>
      <c r="P150" s="228">
        <f t="shared" si="29"/>
        <v>4.6840673183513051</v>
      </c>
      <c r="Q150" s="228">
        <f t="shared" si="29"/>
        <v>4.7136426191328376</v>
      </c>
      <c r="R150" s="228">
        <f t="shared" si="29"/>
        <v>4.7313937889193678</v>
      </c>
      <c r="S150" s="228">
        <f t="shared" si="29"/>
        <v>4.7125680890399906</v>
      </c>
      <c r="T150" s="228">
        <f t="shared" si="29"/>
        <v>4.7740671370156775</v>
      </c>
      <c r="U150" s="228">
        <f t="shared" si="29"/>
        <v>4.8281910697574144</v>
      </c>
      <c r="V150" s="228">
        <f t="shared" si="29"/>
        <v>4.8828459876649051</v>
      </c>
      <c r="W150" s="228">
        <f t="shared" si="29"/>
        <v>4.9724723614622919</v>
      </c>
      <c r="X150" s="228">
        <f t="shared" si="29"/>
        <v>4.9783597824880701</v>
      </c>
      <c r="Y150" s="228">
        <f t="shared" si="29"/>
        <v>4.9721388769824255</v>
      </c>
      <c r="Z150" s="228">
        <f t="shared" si="29"/>
        <v>4.9879463315351629</v>
      </c>
      <c r="AA150" s="228">
        <f t="shared" si="29"/>
        <v>5.0071792840520875</v>
      </c>
      <c r="AB150" s="228">
        <f t="shared" si="29"/>
        <v>5.0304988336846828</v>
      </c>
      <c r="AC150" s="228">
        <f t="shared" si="29"/>
        <v>5.0460442813077426</v>
      </c>
      <c r="AD150" s="228">
        <f t="shared" si="29"/>
        <v>5.0187658845085403</v>
      </c>
      <c r="AE150" s="228">
        <f t="shared" si="29"/>
        <v>5.0400848565578826</v>
      </c>
      <c r="AF150" s="158">
        <v>16053</v>
      </c>
    </row>
    <row r="151" spans="1:42" ht="11.1" customHeight="1">
      <c r="A151" s="154">
        <v>16054</v>
      </c>
      <c r="B151" s="232" t="s">
        <v>400</v>
      </c>
      <c r="C151" s="228">
        <f t="shared" ref="C151:AE151" si="30">C35/C$55*100</f>
        <v>2.2077506138571583</v>
      </c>
      <c r="D151" s="228">
        <f t="shared" si="30"/>
        <v>2.1720201355070419</v>
      </c>
      <c r="E151" s="228">
        <f t="shared" si="30"/>
        <v>2.1288353050683866</v>
      </c>
      <c r="F151" s="228">
        <f t="shared" si="30"/>
        <v>2.1002887243068997</v>
      </c>
      <c r="G151" s="228">
        <f t="shared" si="30"/>
        <v>2.0266417871766964</v>
      </c>
      <c r="H151" s="228">
        <f t="shared" si="30"/>
        <v>1.9697125676742242</v>
      </c>
      <c r="I151" s="228">
        <f t="shared" si="30"/>
        <v>1.9279207877794307</v>
      </c>
      <c r="J151" s="228">
        <f t="shared" si="30"/>
        <v>1.8911096018886842</v>
      </c>
      <c r="K151" s="228">
        <f t="shared" si="30"/>
        <v>1.8677694742161113</v>
      </c>
      <c r="L151" s="228">
        <f t="shared" si="30"/>
        <v>1.8316977646503207</v>
      </c>
      <c r="M151" s="228">
        <f t="shared" si="30"/>
        <v>1.8065336693595873</v>
      </c>
      <c r="N151" s="228">
        <f t="shared" si="30"/>
        <v>1.7545899711875139</v>
      </c>
      <c r="O151" s="228">
        <f t="shared" si="30"/>
        <v>1.7482962706408467</v>
      </c>
      <c r="P151" s="228">
        <f t="shared" si="30"/>
        <v>1.7073969565655549</v>
      </c>
      <c r="Q151" s="228">
        <f t="shared" si="30"/>
        <v>1.6897631206174288</v>
      </c>
      <c r="R151" s="228">
        <f t="shared" si="30"/>
        <v>1.6764111086638767</v>
      </c>
      <c r="S151" s="228">
        <f t="shared" si="30"/>
        <v>1.6587048502971724</v>
      </c>
      <c r="T151" s="228">
        <f t="shared" si="30"/>
        <v>1.6188297538934582</v>
      </c>
      <c r="U151" s="228">
        <f t="shared" si="30"/>
        <v>1.6115202383227254</v>
      </c>
      <c r="V151" s="228">
        <f t="shared" si="30"/>
        <v>1.5967530972454231</v>
      </c>
      <c r="W151" s="228">
        <f t="shared" si="30"/>
        <v>1.6851745060058061</v>
      </c>
      <c r="X151" s="228">
        <f t="shared" si="30"/>
        <v>1.6572337513409536</v>
      </c>
      <c r="Y151" s="228">
        <f t="shared" si="30"/>
        <v>1.644254827101546</v>
      </c>
      <c r="Z151" s="228">
        <f t="shared" si="30"/>
        <v>1.6410773213191849</v>
      </c>
      <c r="AA151" s="228">
        <f t="shared" si="30"/>
        <v>1.6316779719760359</v>
      </c>
      <c r="AB151" s="228">
        <f t="shared" si="30"/>
        <v>1.6328414434867216</v>
      </c>
      <c r="AC151" s="228">
        <f t="shared" si="30"/>
        <v>1.6285686499911478</v>
      </c>
      <c r="AD151" s="228">
        <f t="shared" si="30"/>
        <v>1.6362275154165928</v>
      </c>
      <c r="AE151" s="228">
        <f t="shared" si="30"/>
        <v>1.6310219788351958</v>
      </c>
      <c r="AF151" s="158">
        <v>16054</v>
      </c>
    </row>
    <row r="152" spans="1:42" ht="11.1" customHeight="1">
      <c r="A152" s="154">
        <v>16055</v>
      </c>
      <c r="B152" s="232" t="s">
        <v>601</v>
      </c>
      <c r="C152" s="228">
        <f t="shared" ref="C152:AE152" si="31">C36/C$55*100</f>
        <v>2.5095192341909542</v>
      </c>
      <c r="D152" s="228">
        <f t="shared" si="31"/>
        <v>2.5125967519796619</v>
      </c>
      <c r="E152" s="228">
        <f t="shared" si="31"/>
        <v>2.4933013402231494</v>
      </c>
      <c r="F152" s="228">
        <f t="shared" si="31"/>
        <v>2.4884099237458925</v>
      </c>
      <c r="G152" s="228">
        <f t="shared" si="31"/>
        <v>2.4983154511999168</v>
      </c>
      <c r="H152" s="228">
        <f t="shared" si="31"/>
        <v>2.4828620224529283</v>
      </c>
      <c r="I152" s="228">
        <f t="shared" si="31"/>
        <v>2.501709967754894</v>
      </c>
      <c r="J152" s="228">
        <f t="shared" si="31"/>
        <v>2.5214794691849121</v>
      </c>
      <c r="K152" s="228">
        <f t="shared" si="31"/>
        <v>2.5533895375123001</v>
      </c>
      <c r="L152" s="228">
        <f t="shared" si="31"/>
        <v>2.5894257288304532</v>
      </c>
      <c r="M152" s="228">
        <f t="shared" si="31"/>
        <v>2.6612546550365987</v>
      </c>
      <c r="N152" s="228">
        <f t="shared" si="31"/>
        <v>2.6729718206132023</v>
      </c>
      <c r="O152" s="228">
        <f t="shared" si="31"/>
        <v>2.6582252691841455</v>
      </c>
      <c r="P152" s="228">
        <f t="shared" si="31"/>
        <v>2.6771137760757835</v>
      </c>
      <c r="Q152" s="228">
        <f t="shared" si="31"/>
        <v>2.7062927544852826</v>
      </c>
      <c r="R152" s="228">
        <f t="shared" si="31"/>
        <v>2.7266083335001903</v>
      </c>
      <c r="S152" s="228">
        <f t="shared" si="31"/>
        <v>2.730758254438971</v>
      </c>
      <c r="T152" s="228">
        <f t="shared" si="31"/>
        <v>2.7858184591011055</v>
      </c>
      <c r="U152" s="228">
        <f t="shared" si="31"/>
        <v>2.8188129921163392</v>
      </c>
      <c r="V152" s="228">
        <f t="shared" si="31"/>
        <v>2.8542665811015366</v>
      </c>
      <c r="W152" s="228">
        <f t="shared" si="31"/>
        <v>2.8905252677598861</v>
      </c>
      <c r="X152" s="228">
        <f t="shared" si="31"/>
        <v>2.9115032244540622</v>
      </c>
      <c r="Y152" s="228">
        <f t="shared" si="31"/>
        <v>2.9152005103719136</v>
      </c>
      <c r="Z152" s="228">
        <f t="shared" si="31"/>
        <v>2.9118995395893847</v>
      </c>
      <c r="AA152" s="228">
        <f t="shared" si="31"/>
        <v>2.9041441798286876</v>
      </c>
      <c r="AB152" s="228">
        <f t="shared" si="31"/>
        <v>2.925393241608143</v>
      </c>
      <c r="AC152" s="228">
        <f t="shared" si="31"/>
        <v>2.9287304844810946</v>
      </c>
      <c r="AD152" s="228">
        <f t="shared" si="31"/>
        <v>2.9266899146915697</v>
      </c>
      <c r="AE152" s="228">
        <f t="shared" si="31"/>
        <v>2.949505414539086</v>
      </c>
      <c r="AF152" s="158">
        <v>16055</v>
      </c>
    </row>
    <row r="153" spans="1:42" ht="11.1" customHeight="1">
      <c r="A153" s="154">
        <v>16056</v>
      </c>
      <c r="B153" s="232" t="s">
        <v>602</v>
      </c>
      <c r="C153" s="228">
        <f t="shared" ref="C153:AC153" si="32">C37/C$55*100</f>
        <v>1.7956656346749225</v>
      </c>
      <c r="D153" s="228">
        <f t="shared" si="32"/>
        <v>1.8213130531053496</v>
      </c>
      <c r="E153" s="228">
        <f t="shared" si="32"/>
        <v>1.8358380140039443</v>
      </c>
      <c r="F153" s="228">
        <f t="shared" si="32"/>
        <v>1.8529175105437932</v>
      </c>
      <c r="G153" s="228">
        <f t="shared" si="32"/>
        <v>1.8724407816306434</v>
      </c>
      <c r="H153" s="228">
        <f t="shared" si="32"/>
        <v>1.8715173016363238</v>
      </c>
      <c r="I153" s="228">
        <f t="shared" si="32"/>
        <v>1.869836168803674</v>
      </c>
      <c r="J153" s="228">
        <f t="shared" si="32"/>
        <v>1.8663152334443691</v>
      </c>
      <c r="K153" s="228">
        <f t="shared" si="32"/>
        <v>1.8581952607643413</v>
      </c>
      <c r="L153" s="228">
        <f t="shared" si="32"/>
        <v>1.8390036816603217</v>
      </c>
      <c r="M153" s="228">
        <f t="shared" si="32"/>
        <v>1.8081038854998392</v>
      </c>
      <c r="N153" s="228">
        <f t="shared" si="32"/>
        <v>1.8346964352623487</v>
      </c>
      <c r="O153" s="228">
        <f t="shared" si="32"/>
        <v>1.8425234549288456</v>
      </c>
      <c r="P153" s="228">
        <f t="shared" si="32"/>
        <v>1.8580570392018543</v>
      </c>
      <c r="Q153" s="228">
        <f t="shared" si="32"/>
        <v>1.8735097368062872</v>
      </c>
      <c r="R153" s="228">
        <f t="shared" si="32"/>
        <v>1.9081753198646456</v>
      </c>
      <c r="S153" s="228">
        <f t="shared" si="32"/>
        <v>1.9304406089858923</v>
      </c>
      <c r="T153" s="228">
        <f t="shared" si="32"/>
        <v>1.9327247915386532</v>
      </c>
      <c r="U153" s="228">
        <f t="shared" si="32"/>
        <v>1.9461715982419778</v>
      </c>
      <c r="V153" s="228">
        <f t="shared" si="32"/>
        <v>1.9433408611052596</v>
      </c>
      <c r="W153" s="228">
        <f t="shared" si="32"/>
        <v>1.9508396299417901</v>
      </c>
      <c r="X153" s="228">
        <f t="shared" si="32"/>
        <v>1.9309732549106648</v>
      </c>
      <c r="Y153" s="228">
        <f t="shared" si="32"/>
        <v>1.9181311615945136</v>
      </c>
      <c r="Z153" s="228">
        <f t="shared" si="32"/>
        <v>1.9241409291204774</v>
      </c>
      <c r="AA153" s="228">
        <f t="shared" si="32"/>
        <v>1.9129078576026144</v>
      </c>
      <c r="AB153" s="228">
        <f t="shared" si="32"/>
        <v>1.9130065987251612</v>
      </c>
      <c r="AC153" s="228">
        <f t="shared" si="32"/>
        <v>1.9098464691903536</v>
      </c>
      <c r="AD153" s="228" t="s">
        <v>310</v>
      </c>
      <c r="AE153" s="228" t="s">
        <v>310</v>
      </c>
      <c r="AF153" s="158">
        <v>16056</v>
      </c>
    </row>
    <row r="154" spans="1:42" ht="18" customHeight="1">
      <c r="A154" s="154">
        <v>16061</v>
      </c>
      <c r="B154" s="232" t="s">
        <v>403</v>
      </c>
      <c r="C154" s="228">
        <f t="shared" ref="C154:AC154" si="33">C38/C$55*100</f>
        <v>4.638031861262351</v>
      </c>
      <c r="D154" s="228">
        <f t="shared" si="33"/>
        <v>4.6334821547018628</v>
      </c>
      <c r="E154" s="228">
        <f t="shared" si="33"/>
        <v>4.6368724688153131</v>
      </c>
      <c r="F154" s="228">
        <f t="shared" si="33"/>
        <v>4.7154981926705375</v>
      </c>
      <c r="G154" s="228">
        <f t="shared" si="33"/>
        <v>4.8263618929145284</v>
      </c>
      <c r="H154" s="228">
        <f t="shared" si="33"/>
        <v>4.8160554539287341</v>
      </c>
      <c r="I154" s="228">
        <f t="shared" si="33"/>
        <v>4.9143930428740488</v>
      </c>
      <c r="J154" s="228">
        <f t="shared" si="33"/>
        <v>4.8998523118053532</v>
      </c>
      <c r="K154" s="228">
        <f t="shared" si="33"/>
        <v>4.8897635701178155</v>
      </c>
      <c r="L154" s="228">
        <f t="shared" si="33"/>
        <v>4.8636533238008512</v>
      </c>
      <c r="M154" s="228">
        <f t="shared" si="33"/>
        <v>4.8640061971196999</v>
      </c>
      <c r="N154" s="228">
        <f t="shared" si="33"/>
        <v>4.8660800806232798</v>
      </c>
      <c r="O154" s="228">
        <f t="shared" si="33"/>
        <v>4.8374199068933557</v>
      </c>
      <c r="P154" s="228">
        <f t="shared" si="33"/>
        <v>4.8299405421747457</v>
      </c>
      <c r="Q154" s="228">
        <f t="shared" si="33"/>
        <v>4.8038775829128255</v>
      </c>
      <c r="R154" s="228">
        <f t="shared" si="33"/>
        <v>4.7666840197825522</v>
      </c>
      <c r="S154" s="228">
        <f t="shared" si="33"/>
        <v>4.7758490191455829</v>
      </c>
      <c r="T154" s="228">
        <f t="shared" si="33"/>
        <v>4.7641962238821804</v>
      </c>
      <c r="U154" s="228">
        <f t="shared" si="33"/>
        <v>4.7740490854659399</v>
      </c>
      <c r="V154" s="228">
        <f t="shared" si="33"/>
        <v>4.7834010179637785</v>
      </c>
      <c r="W154" s="228">
        <f t="shared" si="33"/>
        <v>4.8324929640637402</v>
      </c>
      <c r="X154" s="228">
        <f t="shared" si="33"/>
        <v>4.8205279966460752</v>
      </c>
      <c r="Y154" s="228">
        <f t="shared" si="33"/>
        <v>4.8111524237681795</v>
      </c>
      <c r="Z154" s="228">
        <f t="shared" si="33"/>
        <v>4.8110933270100968</v>
      </c>
      <c r="AA154" s="228">
        <f t="shared" si="33"/>
        <v>4.8155666683170768</v>
      </c>
      <c r="AB154" s="228">
        <f t="shared" si="33"/>
        <v>4.8261753589382161</v>
      </c>
      <c r="AC154" s="228">
        <f t="shared" si="33"/>
        <v>4.8096512204913884</v>
      </c>
      <c r="AD154" s="228">
        <f t="shared" ref="AD154:AE170" si="34">AD38/AD$55*100</f>
        <v>4.8077112516500184</v>
      </c>
      <c r="AE154" s="228">
        <f t="shared" si="34"/>
        <v>4.7990823651298742</v>
      </c>
      <c r="AF154" s="158">
        <v>16061</v>
      </c>
    </row>
    <row r="155" spans="1:42" ht="11.1" customHeight="1">
      <c r="A155" s="154">
        <v>16062</v>
      </c>
      <c r="B155" s="232" t="s">
        <v>404</v>
      </c>
      <c r="C155" s="228">
        <f t="shared" ref="C155:AC155" si="35">C39/C$55*100</f>
        <v>3.8852709867976234</v>
      </c>
      <c r="D155" s="228">
        <f t="shared" si="35"/>
        <v>3.8445118200829249</v>
      </c>
      <c r="E155" s="228">
        <f t="shared" si="35"/>
        <v>3.7831770926711381</v>
      </c>
      <c r="F155" s="228">
        <f t="shared" si="35"/>
        <v>3.7915305875875953</v>
      </c>
      <c r="G155" s="228">
        <f t="shared" si="35"/>
        <v>3.806561965479708</v>
      </c>
      <c r="H155" s="228">
        <f t="shared" si="35"/>
        <v>3.7947718939807884</v>
      </c>
      <c r="I155" s="228">
        <f t="shared" si="35"/>
        <v>3.8007426145678398</v>
      </c>
      <c r="J155" s="228">
        <f t="shared" si="35"/>
        <v>3.783027715791857</v>
      </c>
      <c r="K155" s="228">
        <f t="shared" si="35"/>
        <v>3.7411239062790882</v>
      </c>
      <c r="L155" s="228">
        <f t="shared" si="35"/>
        <v>3.7158415764081498</v>
      </c>
      <c r="M155" s="228">
        <f t="shared" si="35"/>
        <v>3.7418250622198146</v>
      </c>
      <c r="N155" s="228">
        <f t="shared" si="35"/>
        <v>3.7236585397366824</v>
      </c>
      <c r="O155" s="228">
        <f t="shared" si="35"/>
        <v>3.7308871616734747</v>
      </c>
      <c r="P155" s="228">
        <f t="shared" si="35"/>
        <v>3.7277033155295776</v>
      </c>
      <c r="Q155" s="228">
        <f t="shared" si="35"/>
        <v>3.735929142868665</v>
      </c>
      <c r="R155" s="228">
        <f t="shared" si="35"/>
        <v>3.7199907895000299</v>
      </c>
      <c r="S155" s="228">
        <f t="shared" si="35"/>
        <v>3.7055327385753101</v>
      </c>
      <c r="T155" s="228">
        <f t="shared" si="35"/>
        <v>3.7304648459767393</v>
      </c>
      <c r="U155" s="228">
        <f t="shared" si="35"/>
        <v>3.7289372981924904</v>
      </c>
      <c r="V155" s="228">
        <f t="shared" si="35"/>
        <v>3.7157147545962679</v>
      </c>
      <c r="W155" s="228">
        <f t="shared" si="35"/>
        <v>3.7242405871248532</v>
      </c>
      <c r="X155" s="228">
        <f t="shared" si="35"/>
        <v>3.6981960320102591</v>
      </c>
      <c r="Y155" s="228">
        <f t="shared" si="35"/>
        <v>3.6957106829214803</v>
      </c>
      <c r="Z155" s="228">
        <f t="shared" si="35"/>
        <v>3.6993400122512696</v>
      </c>
      <c r="AA155" s="228">
        <f t="shared" si="35"/>
        <v>3.7077288706243503</v>
      </c>
      <c r="AB155" s="228">
        <f t="shared" si="35"/>
        <v>3.7090074469544829</v>
      </c>
      <c r="AC155" s="228">
        <f t="shared" si="35"/>
        <v>3.713216317105831</v>
      </c>
      <c r="AD155" s="228">
        <f t="shared" si="34"/>
        <v>3.7086017692140985</v>
      </c>
      <c r="AE155" s="228">
        <f t="shared" si="34"/>
        <v>3.7072942105133331</v>
      </c>
      <c r="AF155" s="158">
        <v>16062</v>
      </c>
    </row>
    <row r="156" spans="1:42" ht="11.1" customHeight="1">
      <c r="A156" s="154">
        <v>16063</v>
      </c>
      <c r="B156" s="232" t="s">
        <v>454</v>
      </c>
      <c r="C156" s="228">
        <f t="shared" ref="C156:AC156" si="36">C40/C$55*100</f>
        <v>5.9466448406343781</v>
      </c>
      <c r="D156" s="228">
        <f t="shared" si="36"/>
        <v>6.0300392434953967</v>
      </c>
      <c r="E156" s="228">
        <f t="shared" si="36"/>
        <v>6.1325585564787275</v>
      </c>
      <c r="F156" s="228">
        <f t="shared" si="36"/>
        <v>6.1469130912433574</v>
      </c>
      <c r="G156" s="228">
        <f t="shared" si="36"/>
        <v>6.2232415902140676</v>
      </c>
      <c r="H156" s="228">
        <f t="shared" si="36"/>
        <v>6.1913171099971755</v>
      </c>
      <c r="I156" s="228">
        <f t="shared" si="36"/>
        <v>6.2351395659396136</v>
      </c>
      <c r="J156" s="228">
        <f t="shared" si="36"/>
        <v>6.2239254875327452</v>
      </c>
      <c r="K156" s="228">
        <f t="shared" si="36"/>
        <v>6.2282918007499797</v>
      </c>
      <c r="L156" s="228">
        <f t="shared" si="36"/>
        <v>6.2285551766335896</v>
      </c>
      <c r="M156" s="228">
        <f t="shared" si="36"/>
        <v>6.123842946981652</v>
      </c>
      <c r="N156" s="228">
        <f t="shared" si="36"/>
        <v>6.1291781335193871</v>
      </c>
      <c r="O156" s="228">
        <f t="shared" si="36"/>
        <v>6.1863966506056007</v>
      </c>
      <c r="P156" s="228">
        <f t="shared" si="36"/>
        <v>6.1745439887130908</v>
      </c>
      <c r="Q156" s="228">
        <f t="shared" si="36"/>
        <v>6.1022024388645519</v>
      </c>
      <c r="R156" s="228">
        <f t="shared" si="36"/>
        <v>6.0987025208737968</v>
      </c>
      <c r="S156" s="228">
        <f t="shared" si="36"/>
        <v>6.109463601057163</v>
      </c>
      <c r="T156" s="228">
        <f t="shared" si="36"/>
        <v>6.1019517262993208</v>
      </c>
      <c r="U156" s="228">
        <f t="shared" si="36"/>
        <v>6.072476763044298</v>
      </c>
      <c r="V156" s="228">
        <f t="shared" si="36"/>
        <v>6.0387100566787337</v>
      </c>
      <c r="W156" s="228">
        <f t="shared" si="36"/>
        <v>5.5819249138683107</v>
      </c>
      <c r="X156" s="228">
        <f t="shared" si="36"/>
        <v>5.7095648528341902</v>
      </c>
      <c r="Y156" s="228">
        <f t="shared" si="36"/>
        <v>5.8199344092345413</v>
      </c>
      <c r="Z156" s="228">
        <f t="shared" si="36"/>
        <v>5.8272570988203221</v>
      </c>
      <c r="AA156" s="228">
        <f t="shared" si="36"/>
        <v>5.8127444670000497</v>
      </c>
      <c r="AB156" s="228">
        <f t="shared" si="36"/>
        <v>5.7954020981201744</v>
      </c>
      <c r="AC156" s="228">
        <f t="shared" si="36"/>
        <v>5.7814062394801349</v>
      </c>
      <c r="AD156" s="228">
        <f t="shared" si="34"/>
        <v>7.7036172350611736</v>
      </c>
      <c r="AE156" s="228">
        <f t="shared" si="34"/>
        <v>7.6916056143466793</v>
      </c>
      <c r="AF156" s="158">
        <v>16063</v>
      </c>
    </row>
    <row r="157" spans="1:42" ht="11.1" customHeight="1">
      <c r="A157" s="154">
        <v>16064</v>
      </c>
      <c r="B157" s="232" t="s">
        <v>396</v>
      </c>
      <c r="C157" s="228">
        <f t="shared" ref="C157:AC157" si="37">C41/C$55*100</f>
        <v>4.7519068123317085</v>
      </c>
      <c r="D157" s="228">
        <f t="shared" si="37"/>
        <v>4.6860640969051426</v>
      </c>
      <c r="E157" s="228">
        <f t="shared" si="37"/>
        <v>4.6751856099771354</v>
      </c>
      <c r="F157" s="228">
        <f t="shared" si="37"/>
        <v>4.6405145719830303</v>
      </c>
      <c r="G157" s="228">
        <f t="shared" si="37"/>
        <v>4.657907012906235</v>
      </c>
      <c r="H157" s="228">
        <f t="shared" si="37"/>
        <v>4.6204568191596911</v>
      </c>
      <c r="I157" s="228">
        <f t="shared" si="37"/>
        <v>4.649755176045252</v>
      </c>
      <c r="J157" s="228">
        <f t="shared" si="37"/>
        <v>4.6114830266377753</v>
      </c>
      <c r="K157" s="228">
        <f t="shared" si="37"/>
        <v>4.6014733650700776</v>
      </c>
      <c r="L157" s="228">
        <f t="shared" si="37"/>
        <v>4.6624796804183157</v>
      </c>
      <c r="M157" s="228">
        <f t="shared" si="37"/>
        <v>4.672701530699034</v>
      </c>
      <c r="N157" s="228">
        <f t="shared" si="37"/>
        <v>4.6753750145354465</v>
      </c>
      <c r="O157" s="228">
        <f t="shared" si="37"/>
        <v>4.6810537145884057</v>
      </c>
      <c r="P157" s="228">
        <f t="shared" si="37"/>
        <v>4.6941449158520605</v>
      </c>
      <c r="Q157" s="228">
        <f t="shared" si="37"/>
        <v>4.6864208982159692</v>
      </c>
      <c r="R157" s="228">
        <f t="shared" si="37"/>
        <v>4.6988566966341629</v>
      </c>
      <c r="S157" s="228">
        <f t="shared" si="37"/>
        <v>4.7408583872048435</v>
      </c>
      <c r="T157" s="228">
        <f t="shared" si="37"/>
        <v>4.7782622750974131</v>
      </c>
      <c r="U157" s="228">
        <f t="shared" si="37"/>
        <v>4.7838485396363417</v>
      </c>
      <c r="V157" s="228">
        <f t="shared" si="37"/>
        <v>4.7834010179637785</v>
      </c>
      <c r="W157" s="228">
        <f t="shared" si="37"/>
        <v>4.7770433788266375</v>
      </c>
      <c r="X157" s="228">
        <f t="shared" si="37"/>
        <v>4.751476590340201</v>
      </c>
      <c r="Y157" s="228">
        <f t="shared" si="37"/>
        <v>4.7416242187422126</v>
      </c>
      <c r="Z157" s="228">
        <f t="shared" si="37"/>
        <v>4.7661390716699277</v>
      </c>
      <c r="AA157" s="228">
        <f t="shared" si="37"/>
        <v>4.7474872505817691</v>
      </c>
      <c r="AB157" s="228">
        <f t="shared" si="37"/>
        <v>4.7238888819589109</v>
      </c>
      <c r="AC157" s="228">
        <f t="shared" si="37"/>
        <v>4.739082405922793</v>
      </c>
      <c r="AD157" s="228">
        <f t="shared" si="34"/>
        <v>4.7609196761037884</v>
      </c>
      <c r="AE157" s="228">
        <f t="shared" si="34"/>
        <v>4.7448136362515108</v>
      </c>
      <c r="AF157" s="158">
        <v>16064</v>
      </c>
    </row>
    <row r="158" spans="1:42" ht="11.1" customHeight="1">
      <c r="A158" s="154">
        <v>16065</v>
      </c>
      <c r="B158" s="232" t="s">
        <v>406</v>
      </c>
      <c r="C158" s="228">
        <f t="shared" ref="C158:AC158" si="38">C42/C$55*100</f>
        <v>3.499045111087387</v>
      </c>
      <c r="D158" s="228">
        <f t="shared" si="38"/>
        <v>3.3490837958373429</v>
      </c>
      <c r="E158" s="228">
        <f t="shared" si="38"/>
        <v>3.2917373781531589</v>
      </c>
      <c r="F158" s="228">
        <f t="shared" si="38"/>
        <v>3.2768589585497518</v>
      </c>
      <c r="G158" s="228">
        <f t="shared" si="38"/>
        <v>3.2957549370237911</v>
      </c>
      <c r="H158" s="228">
        <f t="shared" si="38"/>
        <v>3.2797746788196505</v>
      </c>
      <c r="I158" s="228">
        <f t="shared" si="38"/>
        <v>3.2394389134376325</v>
      </c>
      <c r="J158" s="228">
        <f t="shared" si="38"/>
        <v>3.2184168256740295</v>
      </c>
      <c r="K158" s="228">
        <f t="shared" si="38"/>
        <v>3.2289034866093989</v>
      </c>
      <c r="L158" s="228">
        <f t="shared" si="38"/>
        <v>3.2156471868305627</v>
      </c>
      <c r="M158" s="228">
        <f t="shared" si="38"/>
        <v>3.1948664400321367</v>
      </c>
      <c r="N158" s="228">
        <f t="shared" si="38"/>
        <v>3.2244143829864207</v>
      </c>
      <c r="O158" s="228">
        <f t="shared" si="38"/>
        <v>3.2070349506453288</v>
      </c>
      <c r="P158" s="228">
        <f t="shared" si="38"/>
        <v>3.2165171823037388</v>
      </c>
      <c r="Q158" s="228">
        <f t="shared" si="38"/>
        <v>3.2325793588780618</v>
      </c>
      <c r="R158" s="228">
        <f t="shared" si="38"/>
        <v>3.2554612257974092</v>
      </c>
      <c r="S158" s="228">
        <f t="shared" si="38"/>
        <v>3.2469321156924296</v>
      </c>
      <c r="T158" s="228">
        <f t="shared" si="38"/>
        <v>3.2556739242555484</v>
      </c>
      <c r="U158" s="228">
        <f t="shared" si="38"/>
        <v>3.2365147261297542</v>
      </c>
      <c r="V158" s="228">
        <f t="shared" si="38"/>
        <v>3.2282874400513388</v>
      </c>
      <c r="W158" s="228">
        <f t="shared" si="38"/>
        <v>3.2313553850172752</v>
      </c>
      <c r="X158" s="228">
        <f t="shared" si="38"/>
        <v>3.2029988039309982</v>
      </c>
      <c r="Y158" s="228">
        <f t="shared" si="38"/>
        <v>3.2125021182428055</v>
      </c>
      <c r="Z158" s="228">
        <f t="shared" si="38"/>
        <v>3.2154642638370188</v>
      </c>
      <c r="AA158" s="228">
        <f t="shared" si="38"/>
        <v>3.2061692330544145</v>
      </c>
      <c r="AB158" s="228">
        <f t="shared" si="38"/>
        <v>3.1983234996943879</v>
      </c>
      <c r="AC158" s="228">
        <f t="shared" si="38"/>
        <v>3.2017794313101109</v>
      </c>
      <c r="AD158" s="228">
        <f t="shared" si="34"/>
        <v>3.2039915676655437</v>
      </c>
      <c r="AE158" s="228">
        <f t="shared" si="34"/>
        <v>3.1922346382495865</v>
      </c>
      <c r="AF158" s="158">
        <v>16065</v>
      </c>
    </row>
    <row r="159" spans="1:42" ht="11.1" customHeight="1">
      <c r="A159" s="154">
        <v>16066</v>
      </c>
      <c r="B159" s="232" t="s">
        <v>407</v>
      </c>
      <c r="C159" s="228">
        <f t="shared" ref="C159:AC159" si="39">C43/C$55*100</f>
        <v>6.0652645813316255</v>
      </c>
      <c r="D159" s="228">
        <f t="shared" si="39"/>
        <v>6.1009525049989026</v>
      </c>
      <c r="E159" s="228">
        <f t="shared" si="39"/>
        <v>6.2027993152754002</v>
      </c>
      <c r="F159" s="228">
        <f t="shared" si="39"/>
        <v>6.1857750341910362</v>
      </c>
      <c r="G159" s="228">
        <f t="shared" si="39"/>
        <v>6.1846265484890894</v>
      </c>
      <c r="H159" s="228">
        <f t="shared" si="39"/>
        <v>6.1847179657741984</v>
      </c>
      <c r="I159" s="228">
        <f t="shared" si="39"/>
        <v>6.2769387777259062</v>
      </c>
      <c r="J159" s="228">
        <f t="shared" si="39"/>
        <v>6.2007481431174067</v>
      </c>
      <c r="K159" s="228">
        <f t="shared" si="39"/>
        <v>6.2168559346825889</v>
      </c>
      <c r="L159" s="228">
        <f t="shared" si="39"/>
        <v>6.1891554099010833</v>
      </c>
      <c r="M159" s="228">
        <f t="shared" si="39"/>
        <v>6.1094492990293441</v>
      </c>
      <c r="N159" s="228">
        <f t="shared" si="39"/>
        <v>6.0356344561158703</v>
      </c>
      <c r="O159" s="228">
        <f t="shared" si="39"/>
        <v>6.1112695712408449</v>
      </c>
      <c r="P159" s="228">
        <f t="shared" si="39"/>
        <v>6.0659578756424466</v>
      </c>
      <c r="Q159" s="228">
        <f t="shared" si="39"/>
        <v>6.0480110500022688</v>
      </c>
      <c r="R159" s="228">
        <f t="shared" si="39"/>
        <v>6.0361311895560936</v>
      </c>
      <c r="S159" s="228">
        <f t="shared" si="39"/>
        <v>6.0677726353405381</v>
      </c>
      <c r="T159" s="228">
        <f t="shared" si="39"/>
        <v>5.9975668199125938</v>
      </c>
      <c r="U159" s="228">
        <f t="shared" si="39"/>
        <v>5.985751593636234</v>
      </c>
      <c r="V159" s="228">
        <f t="shared" si="39"/>
        <v>5.9436739772599241</v>
      </c>
      <c r="W159" s="228">
        <f t="shared" si="39"/>
        <v>6.1102978505276333</v>
      </c>
      <c r="X159" s="228">
        <f t="shared" si="39"/>
        <v>6.0777568157437205</v>
      </c>
      <c r="Y159" s="228">
        <f t="shared" si="39"/>
        <v>6.0671458048824247</v>
      </c>
      <c r="Z159" s="228">
        <f t="shared" si="39"/>
        <v>6.0423953208054222</v>
      </c>
      <c r="AA159" s="228">
        <f t="shared" si="39"/>
        <v>6.0385205723622315</v>
      </c>
      <c r="AB159" s="228">
        <f t="shared" si="39"/>
        <v>6.0224281811718035</v>
      </c>
      <c r="AC159" s="228">
        <f t="shared" si="39"/>
        <v>6.0058300313943951</v>
      </c>
      <c r="AD159" s="228">
        <f t="shared" si="34"/>
        <v>5.9964635419745065</v>
      </c>
      <c r="AE159" s="228">
        <f t="shared" si="34"/>
        <v>5.97178026098325</v>
      </c>
      <c r="AF159" s="158">
        <v>16066</v>
      </c>
    </row>
    <row r="160" spans="1:42" ht="18" customHeight="1">
      <c r="A160" s="154">
        <v>16067</v>
      </c>
      <c r="B160" s="232" t="s">
        <v>455</v>
      </c>
      <c r="C160" s="228">
        <f t="shared" ref="C160:AC160" si="40">C44/C$55*100</f>
        <v>6.1582624580382666</v>
      </c>
      <c r="D160" s="228">
        <f t="shared" si="40"/>
        <v>6.1906794889421146</v>
      </c>
      <c r="E160" s="228">
        <f t="shared" si="40"/>
        <v>6.2285870064420106</v>
      </c>
      <c r="F160" s="228">
        <f t="shared" si="40"/>
        <v>6.2682321054454055</v>
      </c>
      <c r="G160" s="228">
        <f t="shared" si="40"/>
        <v>6.3090239983413676</v>
      </c>
      <c r="H160" s="228">
        <f t="shared" si="40"/>
        <v>6.3011268698675158</v>
      </c>
      <c r="I160" s="228">
        <f t="shared" si="40"/>
        <v>6.3160237549806206</v>
      </c>
      <c r="J160" s="228">
        <f t="shared" si="40"/>
        <v>6.2953440488125647</v>
      </c>
      <c r="K160" s="228">
        <f t="shared" si="40"/>
        <v>6.2865349325815805</v>
      </c>
      <c r="L160" s="228">
        <f t="shared" si="40"/>
        <v>6.385110541133618</v>
      </c>
      <c r="M160" s="228">
        <f t="shared" si="40"/>
        <v>6.3093901542213953</v>
      </c>
      <c r="N160" s="228">
        <f t="shared" si="40"/>
        <v>6.3297027016551031</v>
      </c>
      <c r="O160" s="228">
        <f t="shared" si="40"/>
        <v>6.3307934438253177</v>
      </c>
      <c r="P160" s="228">
        <f t="shared" si="40"/>
        <v>6.3272195908495421</v>
      </c>
      <c r="Q160" s="228">
        <f t="shared" si="40"/>
        <v>6.3638334232322267</v>
      </c>
      <c r="R160" s="228">
        <f t="shared" si="40"/>
        <v>6.4020483351020161</v>
      </c>
      <c r="S160" s="228">
        <f t="shared" si="40"/>
        <v>6.4462174134230015</v>
      </c>
      <c r="T160" s="228">
        <f t="shared" si="40"/>
        <v>6.4674222850670358</v>
      </c>
      <c r="U160" s="228">
        <f t="shared" si="40"/>
        <v>6.4399562944344</v>
      </c>
      <c r="V160" s="228">
        <f t="shared" si="40"/>
        <v>6.5143803304708205</v>
      </c>
      <c r="W160" s="228">
        <f t="shared" si="40"/>
        <v>6.5331933539359346</v>
      </c>
      <c r="X160" s="228">
        <f t="shared" si="40"/>
        <v>6.5564310287426473</v>
      </c>
      <c r="Y160" s="228">
        <f t="shared" si="40"/>
        <v>6.5408845781955565</v>
      </c>
      <c r="Z160" s="228">
        <f t="shared" si="40"/>
        <v>6.57048432035094</v>
      </c>
      <c r="AA160" s="228">
        <f t="shared" si="40"/>
        <v>6.595286428677527</v>
      </c>
      <c r="AB160" s="228">
        <f t="shared" si="40"/>
        <v>6.6179350605610781</v>
      </c>
      <c r="AC160" s="228">
        <f t="shared" si="40"/>
        <v>6.6080338730309922</v>
      </c>
      <c r="AD160" s="228">
        <f t="shared" si="34"/>
        <v>6.6439111846641845</v>
      </c>
      <c r="AE160" s="228">
        <f t="shared" si="34"/>
        <v>6.653592836527789</v>
      </c>
      <c r="AF160" s="158">
        <v>16067</v>
      </c>
    </row>
    <row r="161" spans="1:32" ht="11.1" customHeight="1">
      <c r="A161" s="154">
        <v>16068</v>
      </c>
      <c r="B161" s="232" t="s">
        <v>409</v>
      </c>
      <c r="C161" s="228">
        <f t="shared" ref="C161:AC161" si="41">C45/C$55*100</f>
        <v>3.2207631994116461</v>
      </c>
      <c r="D161" s="228">
        <f t="shared" si="41"/>
        <v>3.3218280184567441</v>
      </c>
      <c r="E161" s="228">
        <f t="shared" si="41"/>
        <v>3.3005788722674256</v>
      </c>
      <c r="F161" s="228">
        <f t="shared" si="41"/>
        <v>3.2427302009610859</v>
      </c>
      <c r="G161" s="228">
        <f t="shared" si="41"/>
        <v>3.2783911263152437</v>
      </c>
      <c r="H161" s="228">
        <f t="shared" si="41"/>
        <v>3.3460300868183412</v>
      </c>
      <c r="I161" s="228">
        <f t="shared" si="41"/>
        <v>3.3425798256375741</v>
      </c>
      <c r="J161" s="228">
        <f t="shared" si="41"/>
        <v>3.3450837079439002</v>
      </c>
      <c r="K161" s="228">
        <f t="shared" si="41"/>
        <v>3.3368793383154705</v>
      </c>
      <c r="L161" s="228">
        <f t="shared" si="41"/>
        <v>3.3633310806755885</v>
      </c>
      <c r="M161" s="228">
        <f t="shared" si="41"/>
        <v>3.3620944589689437</v>
      </c>
      <c r="N161" s="228">
        <f t="shared" si="41"/>
        <v>3.3768750726772359</v>
      </c>
      <c r="O161" s="228">
        <f t="shared" si="41"/>
        <v>3.3430276976988194</v>
      </c>
      <c r="P161" s="228">
        <f t="shared" si="41"/>
        <v>3.360374886627028</v>
      </c>
      <c r="Q161" s="228">
        <f t="shared" si="41"/>
        <v>3.3986822670652463</v>
      </c>
      <c r="R161" s="228">
        <f t="shared" si="41"/>
        <v>3.3983741465270412</v>
      </c>
      <c r="S161" s="228">
        <f t="shared" si="41"/>
        <v>3.389872569578003</v>
      </c>
      <c r="T161" s="228">
        <f t="shared" si="41"/>
        <v>3.3627733317539867</v>
      </c>
      <c r="U161" s="228">
        <f t="shared" si="41"/>
        <v>3.310990577824815</v>
      </c>
      <c r="V161" s="228">
        <f t="shared" si="41"/>
        <v>3.2628237472628143</v>
      </c>
      <c r="W161" s="228">
        <f t="shared" si="41"/>
        <v>3.1808346518012489</v>
      </c>
      <c r="X161" s="228">
        <f t="shared" si="41"/>
        <v>3.1391262530980653</v>
      </c>
      <c r="Y161" s="228">
        <f t="shared" si="41"/>
        <v>3.1270247909169746</v>
      </c>
      <c r="Z161" s="228">
        <f t="shared" si="41"/>
        <v>3.1216037307091904</v>
      </c>
      <c r="AA161" s="228">
        <f t="shared" si="41"/>
        <v>3.1219983165816703</v>
      </c>
      <c r="AB161" s="228">
        <f t="shared" si="41"/>
        <v>3.1137500467773522</v>
      </c>
      <c r="AC161" s="228">
        <f t="shared" si="41"/>
        <v>3.118243908764248</v>
      </c>
      <c r="AD161" s="228">
        <f t="shared" si="34"/>
        <v>3.120013003132573</v>
      </c>
      <c r="AE161" s="228">
        <f t="shared" si="34"/>
        <v>3.1091048126495475</v>
      </c>
      <c r="AF161" s="158">
        <v>16068</v>
      </c>
    </row>
    <row r="162" spans="1:32" ht="11.1" customHeight="1">
      <c r="A162" s="154">
        <v>16069</v>
      </c>
      <c r="B162" s="232" t="s">
        <v>410</v>
      </c>
      <c r="C162" s="228">
        <f t="shared" ref="C162:AC162" si="42">C46/C$55*100</f>
        <v>3.2656014613952054</v>
      </c>
      <c r="D162" s="228">
        <f t="shared" si="42"/>
        <v>3.3107327462487124</v>
      </c>
      <c r="E162" s="228">
        <f t="shared" si="42"/>
        <v>3.3953793369370606</v>
      </c>
      <c r="F162" s="228">
        <f t="shared" si="42"/>
        <v>3.4011673529785438</v>
      </c>
      <c r="G162" s="228">
        <f t="shared" si="42"/>
        <v>3.410822578137148</v>
      </c>
      <c r="H162" s="228">
        <f t="shared" si="42"/>
        <v>3.3853609863872856</v>
      </c>
      <c r="I162" s="228">
        <f t="shared" si="42"/>
        <v>3.4506063599943544</v>
      </c>
      <c r="J162" s="228">
        <f t="shared" si="42"/>
        <v>3.4418356456776946</v>
      </c>
      <c r="K162" s="228">
        <f t="shared" si="42"/>
        <v>3.4818222919603201</v>
      </c>
      <c r="L162" s="228">
        <f t="shared" si="42"/>
        <v>3.4791820504056088</v>
      </c>
      <c r="M162" s="228">
        <f t="shared" si="42"/>
        <v>3.4319690772101445</v>
      </c>
      <c r="N162" s="228">
        <f t="shared" si="42"/>
        <v>3.4448363631665311</v>
      </c>
      <c r="O162" s="228">
        <f t="shared" si="42"/>
        <v>3.4237574745077262</v>
      </c>
      <c r="P162" s="228">
        <f t="shared" si="42"/>
        <v>3.4062279552554671</v>
      </c>
      <c r="Q162" s="228">
        <f t="shared" si="42"/>
        <v>3.3913727308931247</v>
      </c>
      <c r="R162" s="228">
        <f t="shared" si="42"/>
        <v>3.3918667280699997</v>
      </c>
      <c r="S162" s="228">
        <f t="shared" si="42"/>
        <v>3.3650565185562025</v>
      </c>
      <c r="T162" s="228">
        <f t="shared" si="42"/>
        <v>3.3415508685169697</v>
      </c>
      <c r="U162" s="228">
        <f t="shared" si="42"/>
        <v>3.3058458643853541</v>
      </c>
      <c r="V162" s="228">
        <f t="shared" si="42"/>
        <v>3.269926959384323</v>
      </c>
      <c r="W162" s="228">
        <f t="shared" si="42"/>
        <v>3.2720184141911508</v>
      </c>
      <c r="X162" s="228">
        <f t="shared" si="42"/>
        <v>3.2468957693683027</v>
      </c>
      <c r="Y162" s="228">
        <f t="shared" si="42"/>
        <v>3.2516273088846583</v>
      </c>
      <c r="Z162" s="228">
        <f t="shared" si="42"/>
        <v>3.2357183788803923</v>
      </c>
      <c r="AA162" s="228">
        <f t="shared" si="42"/>
        <v>3.2294400158439371</v>
      </c>
      <c r="AB162" s="228">
        <f t="shared" si="42"/>
        <v>3.2275125675153116</v>
      </c>
      <c r="AC162" s="228">
        <f t="shared" si="42"/>
        <v>3.2262166886518862</v>
      </c>
      <c r="AD162" s="228">
        <f t="shared" si="34"/>
        <v>3.2054691963670034</v>
      </c>
      <c r="AE162" s="228">
        <f t="shared" si="34"/>
        <v>3.1929746663706555</v>
      </c>
      <c r="AF162" s="158">
        <v>16069</v>
      </c>
    </row>
    <row r="163" spans="1:32" ht="11.1" customHeight="1">
      <c r="A163" s="154">
        <v>16070</v>
      </c>
      <c r="B163" s="232" t="s">
        <v>411</v>
      </c>
      <c r="C163" s="228">
        <f t="shared" ref="C163:AC163" si="43">C47/C$55*100</f>
        <v>4.719642242862057</v>
      </c>
      <c r="D163" s="228">
        <f t="shared" si="43"/>
        <v>4.7188675103897575</v>
      </c>
      <c r="E163" s="228">
        <f t="shared" si="43"/>
        <v>4.7024468834961235</v>
      </c>
      <c r="F163" s="228">
        <f t="shared" si="43"/>
        <v>4.7237189882940855</v>
      </c>
      <c r="G163" s="228">
        <f t="shared" si="43"/>
        <v>4.6045197740112993</v>
      </c>
      <c r="H163" s="228">
        <f t="shared" si="43"/>
        <v>4.6706103152543177</v>
      </c>
      <c r="I163" s="228">
        <f t="shared" si="43"/>
        <v>4.6766260979078682</v>
      </c>
      <c r="J163" s="228">
        <f t="shared" si="43"/>
        <v>4.7182066125502624</v>
      </c>
      <c r="K163" s="228">
        <f t="shared" si="43"/>
        <v>4.7402994601207418</v>
      </c>
      <c r="L163" s="228">
        <f t="shared" si="43"/>
        <v>4.7668499234183344</v>
      </c>
      <c r="M163" s="228">
        <f t="shared" si="43"/>
        <v>4.7975337138490453</v>
      </c>
      <c r="N163" s="228">
        <f t="shared" si="43"/>
        <v>4.818016202178379</v>
      </c>
      <c r="O163" s="228">
        <f t="shared" si="43"/>
        <v>4.8669614025079708</v>
      </c>
      <c r="P163" s="228">
        <f t="shared" si="43"/>
        <v>4.8667237730525041</v>
      </c>
      <c r="Q163" s="228">
        <f t="shared" si="43"/>
        <v>4.8668908257759451</v>
      </c>
      <c r="R163" s="228">
        <f t="shared" si="43"/>
        <v>4.8675490058666879</v>
      </c>
      <c r="S163" s="228">
        <f t="shared" si="43"/>
        <v>4.8594791110890521</v>
      </c>
      <c r="T163" s="228">
        <f t="shared" si="43"/>
        <v>4.8878294108792266</v>
      </c>
      <c r="U163" s="228">
        <f t="shared" si="43"/>
        <v>4.9134463210399177</v>
      </c>
      <c r="V163" s="228">
        <f t="shared" si="43"/>
        <v>4.9306089657233274</v>
      </c>
      <c r="W163" s="228">
        <f t="shared" si="43"/>
        <v>4.8916391883166499</v>
      </c>
      <c r="X163" s="228">
        <f t="shared" si="43"/>
        <v>4.8570265971220365</v>
      </c>
      <c r="Y163" s="228">
        <f t="shared" si="43"/>
        <v>4.8545141000209329</v>
      </c>
      <c r="Z163" s="228">
        <f t="shared" si="43"/>
        <v>4.846661529037485</v>
      </c>
      <c r="AA163" s="228">
        <f t="shared" si="43"/>
        <v>4.8658216566816854</v>
      </c>
      <c r="AB163" s="228">
        <f t="shared" si="43"/>
        <v>4.8670899497299382</v>
      </c>
      <c r="AC163" s="228">
        <f t="shared" si="43"/>
        <v>4.8767289982968727</v>
      </c>
      <c r="AD163" s="228">
        <f t="shared" si="34"/>
        <v>4.8806076009220405</v>
      </c>
      <c r="AE163" s="228">
        <f t="shared" si="34"/>
        <v>4.9016995979180544</v>
      </c>
      <c r="AF163" s="158">
        <v>16070</v>
      </c>
    </row>
    <row r="164" spans="1:32" ht="11.1" customHeight="1">
      <c r="A164" s="154">
        <v>16071</v>
      </c>
      <c r="B164" s="232" t="s">
        <v>456</v>
      </c>
      <c r="C164" s="228">
        <f t="shared" ref="C164:AC164" si="44">C48/C$55*100</f>
        <v>3.9061480611603381</v>
      </c>
      <c r="D164" s="228">
        <f t="shared" si="44"/>
        <v>3.9289323694918608</v>
      </c>
      <c r="E164" s="228">
        <f t="shared" si="44"/>
        <v>3.9818651131834049</v>
      </c>
      <c r="F164" s="228">
        <f t="shared" si="44"/>
        <v>3.9686513660222063</v>
      </c>
      <c r="G164" s="228">
        <f t="shared" si="44"/>
        <v>3.947286580625097</v>
      </c>
      <c r="H164" s="228">
        <f t="shared" si="44"/>
        <v>3.9961777756660517</v>
      </c>
      <c r="I164" s="228">
        <f t="shared" si="44"/>
        <v>3.9967103477477286</v>
      </c>
      <c r="J164" s="228">
        <f t="shared" si="44"/>
        <v>4.0280068561818831</v>
      </c>
      <c r="K164" s="228">
        <f t="shared" si="44"/>
        <v>4.045637084120103</v>
      </c>
      <c r="L164" s="228">
        <f t="shared" si="44"/>
        <v>4.0649600392432115</v>
      </c>
      <c r="M164" s="228">
        <f t="shared" si="44"/>
        <v>4.137519529563245</v>
      </c>
      <c r="N164" s="228">
        <f t="shared" si="44"/>
        <v>4.1205731488300579</v>
      </c>
      <c r="O164" s="228">
        <f t="shared" si="44"/>
        <v>4.0871677855083686</v>
      </c>
      <c r="P164" s="228">
        <f t="shared" si="44"/>
        <v>4.1043535221203262</v>
      </c>
      <c r="Q164" s="228">
        <f t="shared" si="44"/>
        <v>4.1059429049609069</v>
      </c>
      <c r="R164" s="228">
        <f t="shared" si="44"/>
        <v>4.0844062230943274</v>
      </c>
      <c r="S164" s="228">
        <f t="shared" si="44"/>
        <v>4.1110270122715367</v>
      </c>
      <c r="T164" s="228">
        <f t="shared" si="44"/>
        <v>4.1003773156545273</v>
      </c>
      <c r="U164" s="228">
        <f t="shared" si="44"/>
        <v>4.1015615430220542</v>
      </c>
      <c r="V164" s="228">
        <f t="shared" si="44"/>
        <v>4.0987983324597206</v>
      </c>
      <c r="W164" s="228">
        <f t="shared" si="44"/>
        <v>4.1047479631519019</v>
      </c>
      <c r="X164" s="228">
        <f t="shared" si="44"/>
        <v>4.1408648688639813</v>
      </c>
      <c r="Y164" s="228">
        <f t="shared" si="44"/>
        <v>4.1432829274613985</v>
      </c>
      <c r="Z164" s="228">
        <f t="shared" si="44"/>
        <v>4.1432015333847101</v>
      </c>
      <c r="AA164" s="228">
        <f t="shared" si="44"/>
        <v>4.1533396048918156</v>
      </c>
      <c r="AB164" s="228">
        <f t="shared" si="44"/>
        <v>4.1450971097833271</v>
      </c>
      <c r="AC164" s="228">
        <f t="shared" si="44"/>
        <v>4.1331381677542911</v>
      </c>
      <c r="AD164" s="228">
        <f t="shared" si="34"/>
        <v>4.1363752782867387</v>
      </c>
      <c r="AE164" s="228">
        <f t="shared" si="34"/>
        <v>4.1434174498630947</v>
      </c>
      <c r="AF164" s="158">
        <v>16071</v>
      </c>
    </row>
    <row r="165" spans="1:32" ht="11.1" customHeight="1">
      <c r="A165" s="154">
        <v>16072</v>
      </c>
      <c r="B165" s="232" t="s">
        <v>413</v>
      </c>
      <c r="C165" s="228">
        <f t="shared" ref="C165:AC165" si="45">C49/C$55*100</f>
        <v>3.0653713390982529</v>
      </c>
      <c r="D165" s="228">
        <f t="shared" si="45"/>
        <v>3.1281431579556722</v>
      </c>
      <c r="E165" s="228">
        <f t="shared" si="45"/>
        <v>3.1171178693963961</v>
      </c>
      <c r="F165" s="228">
        <f t="shared" si="45"/>
        <v>3.1161797713622357</v>
      </c>
      <c r="G165" s="228">
        <f t="shared" si="45"/>
        <v>3.1042346965220546</v>
      </c>
      <c r="H165" s="228">
        <f t="shared" si="45"/>
        <v>3.0598911933100514</v>
      </c>
      <c r="I165" s="228">
        <f t="shared" si="45"/>
        <v>3.0157859880356543</v>
      </c>
      <c r="J165" s="228">
        <f t="shared" si="45"/>
        <v>2.9553809169604262</v>
      </c>
      <c r="K165" s="228">
        <f t="shared" si="45"/>
        <v>2.9743889790165157</v>
      </c>
      <c r="L165" s="228">
        <f t="shared" si="45"/>
        <v>2.9390660428805142</v>
      </c>
      <c r="M165" s="228">
        <f t="shared" si="45"/>
        <v>2.8465401595863002</v>
      </c>
      <c r="N165" s="228">
        <f t="shared" si="45"/>
        <v>2.8569582800366939</v>
      </c>
      <c r="O165" s="228">
        <f t="shared" si="45"/>
        <v>2.8652704065520997</v>
      </c>
      <c r="P165" s="228">
        <f t="shared" si="45"/>
        <v>2.8499445732137461</v>
      </c>
      <c r="Q165" s="228">
        <f t="shared" si="45"/>
        <v>2.8015687776943201</v>
      </c>
      <c r="R165" s="228">
        <f t="shared" si="45"/>
        <v>2.7721602626994772</v>
      </c>
      <c r="S165" s="228">
        <f t="shared" si="45"/>
        <v>2.7461442060724877</v>
      </c>
      <c r="T165" s="228">
        <f t="shared" si="45"/>
        <v>2.7186962497933278</v>
      </c>
      <c r="U165" s="228">
        <f t="shared" si="45"/>
        <v>2.6818656200849613</v>
      </c>
      <c r="V165" s="228">
        <f t="shared" si="45"/>
        <v>2.6862388736754959</v>
      </c>
      <c r="W165" s="228">
        <f t="shared" si="45"/>
        <v>2.7862800475141336</v>
      </c>
      <c r="X165" s="228">
        <f t="shared" si="45"/>
        <v>2.7472595223122358</v>
      </c>
      <c r="Y165" s="228">
        <f t="shared" si="45"/>
        <v>2.731287193851613</v>
      </c>
      <c r="Z165" s="228">
        <f t="shared" si="45"/>
        <v>2.7175094354535934</v>
      </c>
      <c r="AA165" s="228">
        <f t="shared" si="45"/>
        <v>2.7008961726989158</v>
      </c>
      <c r="AB165" s="228">
        <f t="shared" si="45"/>
        <v>2.6976187209200795</v>
      </c>
      <c r="AC165" s="228">
        <f t="shared" si="45"/>
        <v>2.6963271799654387</v>
      </c>
      <c r="AD165" s="228">
        <f t="shared" si="34"/>
        <v>2.6895305081072562</v>
      </c>
      <c r="AE165" s="228">
        <f t="shared" si="34"/>
        <v>2.6830952909543897</v>
      </c>
      <c r="AF165" s="158">
        <v>16072</v>
      </c>
    </row>
    <row r="166" spans="1:32" ht="18" customHeight="1">
      <c r="A166" s="154">
        <v>16073</v>
      </c>
      <c r="B166" s="232" t="s">
        <v>414</v>
      </c>
      <c r="C166" s="228">
        <f t="shared" ref="C166:AC166" si="46">C50/C$55*100</f>
        <v>5.3404979656714469</v>
      </c>
      <c r="D166" s="228">
        <f t="shared" si="46"/>
        <v>5.2299736366684275</v>
      </c>
      <c r="E166" s="228">
        <f t="shared" si="46"/>
        <v>5.1960969715426684</v>
      </c>
      <c r="F166" s="228">
        <f t="shared" si="46"/>
        <v>5.2496007931822204</v>
      </c>
      <c r="G166" s="228">
        <f t="shared" si="46"/>
        <v>5.2000725651790809</v>
      </c>
      <c r="H166" s="228">
        <f t="shared" si="46"/>
        <v>5.2061968603911444</v>
      </c>
      <c r="I166" s="228">
        <f t="shared" si="46"/>
        <v>5.1483600594960208</v>
      </c>
      <c r="J166" s="228">
        <f t="shared" si="46"/>
        <v>5.1995407651757706</v>
      </c>
      <c r="K166" s="228">
        <f t="shared" si="46"/>
        <v>5.1913512938485677</v>
      </c>
      <c r="L166" s="228">
        <f t="shared" si="46"/>
        <v>5.1321457739183982</v>
      </c>
      <c r="M166" s="228">
        <f t="shared" si="46"/>
        <v>5.1866856139414255</v>
      </c>
      <c r="N166" s="228">
        <f t="shared" si="46"/>
        <v>5.2053697171725002</v>
      </c>
      <c r="O166" s="228">
        <f t="shared" si="46"/>
        <v>5.2120366314545619</v>
      </c>
      <c r="P166" s="228">
        <f t="shared" si="46"/>
        <v>5.1803889952635291</v>
      </c>
      <c r="Q166" s="228">
        <f t="shared" si="46"/>
        <v>5.1252451215147374</v>
      </c>
      <c r="R166" s="228">
        <f t="shared" si="46"/>
        <v>5.110826342029914</v>
      </c>
      <c r="S166" s="228">
        <f t="shared" si="46"/>
        <v>5.0952315957961609</v>
      </c>
      <c r="T166" s="228">
        <f t="shared" si="46"/>
        <v>5.06624616576718</v>
      </c>
      <c r="U166" s="228">
        <f t="shared" si="46"/>
        <v>5.0322647028560503</v>
      </c>
      <c r="V166" s="228">
        <f t="shared" si="46"/>
        <v>4.992578368024768</v>
      </c>
      <c r="W166" s="228">
        <f t="shared" si="46"/>
        <v>4.7763040510234767</v>
      </c>
      <c r="X166" s="228">
        <f t="shared" si="46"/>
        <v>4.90634903019766</v>
      </c>
      <c r="Y166" s="228">
        <f t="shared" si="46"/>
        <v>4.8921440604471735</v>
      </c>
      <c r="Z166" s="228">
        <f t="shared" si="46"/>
        <v>4.8918627857806234</v>
      </c>
      <c r="AA166" s="228">
        <f t="shared" si="46"/>
        <v>4.8680497103530227</v>
      </c>
      <c r="AB166" s="228">
        <f t="shared" si="46"/>
        <v>4.844137862212631</v>
      </c>
      <c r="AC166" s="228">
        <f t="shared" si="46"/>
        <v>4.8368314352898931</v>
      </c>
      <c r="AD166" s="228">
        <f t="shared" si="34"/>
        <v>4.8343085682762972</v>
      </c>
      <c r="AE166" s="228">
        <f t="shared" si="34"/>
        <v>4.8170897160758779</v>
      </c>
      <c r="AF166" s="158">
        <v>16073</v>
      </c>
    </row>
    <row r="167" spans="1:32" ht="11.1" customHeight="1">
      <c r="A167" s="154">
        <v>16074</v>
      </c>
      <c r="B167" s="232" t="s">
        <v>415</v>
      </c>
      <c r="C167" s="228">
        <f t="shared" ref="C167:AC167" si="47">C51/C$55*100</f>
        <v>3.9310582067067599</v>
      </c>
      <c r="D167" s="228">
        <f t="shared" si="47"/>
        <v>4.1066979263901047</v>
      </c>
      <c r="E167" s="228">
        <f t="shared" si="47"/>
        <v>4.1358544690068788</v>
      </c>
      <c r="F167" s="228">
        <f t="shared" si="47"/>
        <v>4.1709327613652505</v>
      </c>
      <c r="G167" s="228">
        <f t="shared" si="47"/>
        <v>4.1701653449437615</v>
      </c>
      <c r="H167" s="228">
        <f t="shared" si="47"/>
        <v>4.2213405765540326</v>
      </c>
      <c r="I167" s="228">
        <f t="shared" si="47"/>
        <v>4.1842639538797268</v>
      </c>
      <c r="J167" s="228">
        <f t="shared" si="47"/>
        <v>4.2163901555577112</v>
      </c>
      <c r="K167" s="228">
        <f t="shared" si="47"/>
        <v>4.1884524347756713</v>
      </c>
      <c r="L167" s="228">
        <f t="shared" si="47"/>
        <v>4.1865513723382328</v>
      </c>
      <c r="M167" s="228">
        <f t="shared" si="47"/>
        <v>4.179653662659998</v>
      </c>
      <c r="N167" s="228">
        <f t="shared" si="47"/>
        <v>4.2035221003398062</v>
      </c>
      <c r="O167" s="228">
        <f t="shared" si="47"/>
        <v>4.160766856479265</v>
      </c>
      <c r="P167" s="228">
        <f t="shared" si="47"/>
        <v>4.1484430111861332</v>
      </c>
      <c r="Q167" s="228">
        <f t="shared" si="47"/>
        <v>4.1389618442211811</v>
      </c>
      <c r="R167" s="228">
        <f t="shared" si="47"/>
        <v>4.1419718479066132</v>
      </c>
      <c r="S167" s="228">
        <f t="shared" si="47"/>
        <v>4.1090417281897933</v>
      </c>
      <c r="T167" s="228">
        <f t="shared" si="47"/>
        <v>4.0616339816055538</v>
      </c>
      <c r="U167" s="228">
        <f t="shared" si="47"/>
        <v>4.0481545177933596</v>
      </c>
      <c r="V167" s="228">
        <f t="shared" si="47"/>
        <v>4.0385434986014017</v>
      </c>
      <c r="W167" s="228">
        <f t="shared" si="47"/>
        <v>4.0732033102170178</v>
      </c>
      <c r="X167" s="228">
        <f t="shared" si="47"/>
        <v>4.048631919012565</v>
      </c>
      <c r="Y167" s="228">
        <f t="shared" si="47"/>
        <v>4.0642849310698868</v>
      </c>
      <c r="Z167" s="228">
        <f t="shared" si="47"/>
        <v>4.0584800521666962</v>
      </c>
      <c r="AA167" s="228">
        <f t="shared" si="47"/>
        <v>4.0439174134772493</v>
      </c>
      <c r="AB167" s="228">
        <f t="shared" si="47"/>
        <v>4.0527898012898076</v>
      </c>
      <c r="AC167" s="228">
        <f t="shared" si="47"/>
        <v>4.0565847187346487</v>
      </c>
      <c r="AD167" s="228">
        <f t="shared" si="34"/>
        <v>4.0560907855074175</v>
      </c>
      <c r="AE167" s="228">
        <f t="shared" si="34"/>
        <v>4.0551074274155754</v>
      </c>
      <c r="AF167" s="158">
        <v>16074</v>
      </c>
    </row>
    <row r="168" spans="1:32" ht="11.1" customHeight="1">
      <c r="A168" s="154">
        <v>16075</v>
      </c>
      <c r="B168" s="232" t="s">
        <v>416</v>
      </c>
      <c r="C168" s="228">
        <f t="shared" ref="C168:AC168" si="48">C52/C$55*100</f>
        <v>4.1860906492058412</v>
      </c>
      <c r="D168" s="228">
        <f t="shared" si="48"/>
        <v>4.1667571172553197</v>
      </c>
      <c r="E168" s="228">
        <f t="shared" si="48"/>
        <v>4.0845246837323881</v>
      </c>
      <c r="F168" s="228">
        <f t="shared" si="48"/>
        <v>4.119365952453907</v>
      </c>
      <c r="G168" s="228">
        <f t="shared" si="48"/>
        <v>4.1310319805110662</v>
      </c>
      <c r="H168" s="228">
        <f t="shared" si="48"/>
        <v>4.1883448554391469</v>
      </c>
      <c r="I168" s="228">
        <f t="shared" si="48"/>
        <v>4.1541359505792181</v>
      </c>
      <c r="J168" s="228">
        <f t="shared" si="48"/>
        <v>4.1312268900315852</v>
      </c>
      <c r="K168" s="228">
        <f t="shared" si="48"/>
        <v>4.1355283104172758</v>
      </c>
      <c r="L168" s="228">
        <f t="shared" si="48"/>
        <v>4.1176670119582202</v>
      </c>
      <c r="M168" s="228">
        <f t="shared" si="48"/>
        <v>4.0718321543627143</v>
      </c>
      <c r="N168" s="228">
        <f t="shared" si="48"/>
        <v>4.1019677765288058</v>
      </c>
      <c r="O168" s="228">
        <f t="shared" si="48"/>
        <v>4.0639929915348336</v>
      </c>
      <c r="P168" s="228">
        <f t="shared" si="48"/>
        <v>4.0784037085558804</v>
      </c>
      <c r="Q168" s="228">
        <f t="shared" si="48"/>
        <v>4.0477186685553832</v>
      </c>
      <c r="R168" s="228">
        <f t="shared" si="48"/>
        <v>4.0143263320185012</v>
      </c>
      <c r="S168" s="228">
        <f t="shared" si="48"/>
        <v>4.002580869306267</v>
      </c>
      <c r="T168" s="228">
        <f t="shared" si="48"/>
        <v>3.9784715384558438</v>
      </c>
      <c r="U168" s="228">
        <f t="shared" si="48"/>
        <v>3.929826108685746</v>
      </c>
      <c r="V168" s="228">
        <f t="shared" si="48"/>
        <v>3.9163192624416436</v>
      </c>
      <c r="W168" s="228">
        <f t="shared" si="48"/>
        <v>3.9386456500416487</v>
      </c>
      <c r="X168" s="228">
        <f t="shared" si="48"/>
        <v>3.9097892699046843</v>
      </c>
      <c r="Y168" s="228">
        <f t="shared" si="48"/>
        <v>3.9075349634665422</v>
      </c>
      <c r="Z168" s="228">
        <f t="shared" si="48"/>
        <v>3.9033631711028116</v>
      </c>
      <c r="AA168" s="228">
        <f t="shared" si="48"/>
        <v>3.8899341486359358</v>
      </c>
      <c r="AB168" s="228">
        <f t="shared" si="48"/>
        <v>3.8791522696371326</v>
      </c>
      <c r="AC168" s="228">
        <f t="shared" si="48"/>
        <v>3.8690661726018449</v>
      </c>
      <c r="AD168" s="228">
        <f t="shared" si="34"/>
        <v>3.8701558405737142</v>
      </c>
      <c r="AE168" s="228">
        <f t="shared" si="34"/>
        <v>3.8580132711709716</v>
      </c>
      <c r="AF168" s="158">
        <v>16075</v>
      </c>
    </row>
    <row r="169" spans="1:32" ht="11.1" customHeight="1">
      <c r="A169" s="154">
        <v>16076</v>
      </c>
      <c r="B169" s="232" t="s">
        <v>417</v>
      </c>
      <c r="C169" s="228">
        <f t="shared" ref="C169:AC169" si="49">C53/C$55*100</f>
        <v>4.9554582873681836</v>
      </c>
      <c r="D169" s="228">
        <f t="shared" si="49"/>
        <v>4.8650356616520858</v>
      </c>
      <c r="E169" s="228">
        <f t="shared" si="49"/>
        <v>4.8677337040211608</v>
      </c>
      <c r="F169" s="228">
        <f t="shared" si="49"/>
        <v>4.9045764920121266</v>
      </c>
      <c r="G169" s="228">
        <f t="shared" si="49"/>
        <v>4.8758617115015808</v>
      </c>
      <c r="H169" s="228">
        <f t="shared" si="49"/>
        <v>4.8751837861666099</v>
      </c>
      <c r="I169" s="228">
        <f t="shared" si="49"/>
        <v>4.8088093195956878</v>
      </c>
      <c r="J169" s="228">
        <f t="shared" si="49"/>
        <v>4.7583627092698597</v>
      </c>
      <c r="K169" s="228">
        <f t="shared" si="49"/>
        <v>4.8030637483045666</v>
      </c>
      <c r="L169" s="228">
        <f t="shared" si="49"/>
        <v>4.777286947718336</v>
      </c>
      <c r="M169" s="228">
        <f t="shared" si="49"/>
        <v>4.7595868237929624</v>
      </c>
      <c r="N169" s="228">
        <f t="shared" si="49"/>
        <v>4.7319663552850884</v>
      </c>
      <c r="O169" s="228">
        <f t="shared" si="49"/>
        <v>4.6848737355730545</v>
      </c>
      <c r="P169" s="228">
        <f t="shared" si="49"/>
        <v>4.6586213846618962</v>
      </c>
      <c r="Q169" s="228">
        <f t="shared" si="49"/>
        <v>4.613829642437655</v>
      </c>
      <c r="R169" s="228">
        <f t="shared" si="49"/>
        <v>4.6002442784774642</v>
      </c>
      <c r="S169" s="228">
        <f t="shared" si="49"/>
        <v>4.5783132530120483</v>
      </c>
      <c r="T169" s="228">
        <f t="shared" si="49"/>
        <v>4.5455554979752293</v>
      </c>
      <c r="U169" s="228">
        <f t="shared" si="49"/>
        <v>4.5236730314121498</v>
      </c>
      <c r="V169" s="228">
        <f t="shared" si="49"/>
        <v>4.5330740252678403</v>
      </c>
      <c r="W169" s="228">
        <f t="shared" si="49"/>
        <v>4.5234539423422895</v>
      </c>
      <c r="X169" s="228">
        <f t="shared" si="49"/>
        <v>4.4819294935819185</v>
      </c>
      <c r="Y169" s="228">
        <f t="shared" si="49"/>
        <v>4.4779652907225946</v>
      </c>
      <c r="Z169" s="228">
        <f t="shared" si="49"/>
        <v>4.4727014049439804</v>
      </c>
      <c r="AA169" s="228">
        <f t="shared" si="49"/>
        <v>4.4687329801455666</v>
      </c>
      <c r="AB169" s="228">
        <f t="shared" si="49"/>
        <v>4.4604388339341625</v>
      </c>
      <c r="AC169" s="228">
        <f t="shared" si="49"/>
        <v>4.4545629097292698</v>
      </c>
      <c r="AD169" s="228">
        <f t="shared" si="34"/>
        <v>4.4451996768918578</v>
      </c>
      <c r="AE169" s="228">
        <f t="shared" si="34"/>
        <v>4.4327684452009182</v>
      </c>
      <c r="AF169" s="158">
        <v>16076</v>
      </c>
    </row>
    <row r="170" spans="1:32" ht="11.1" customHeight="1">
      <c r="A170" s="154">
        <v>16077</v>
      </c>
      <c r="B170" s="232" t="s">
        <v>457</v>
      </c>
      <c r="C170" s="228">
        <f t="shared" ref="C170:AC170" si="50">C54/C$55*100</f>
        <v>4.2956952896100971</v>
      </c>
      <c r="D170" s="228">
        <f t="shared" si="50"/>
        <v>4.2480420462576367</v>
      </c>
      <c r="E170" s="228">
        <f t="shared" si="50"/>
        <v>4.1348720807719603</v>
      </c>
      <c r="F170" s="228">
        <f t="shared" si="50"/>
        <v>4.0877283450541952</v>
      </c>
      <c r="G170" s="228">
        <f t="shared" si="50"/>
        <v>4.0916394547245112</v>
      </c>
      <c r="H170" s="228">
        <f t="shared" si="50"/>
        <v>4.0772152667242114</v>
      </c>
      <c r="I170" s="228">
        <f t="shared" si="50"/>
        <v>4.0425809113313864</v>
      </c>
      <c r="J170" s="228">
        <f t="shared" si="50"/>
        <v>4.0727445209835818</v>
      </c>
      <c r="K170" s="228">
        <f t="shared" si="50"/>
        <v>4.0163825430174729</v>
      </c>
      <c r="L170" s="228">
        <f t="shared" si="50"/>
        <v>4.0346926687732063</v>
      </c>
      <c r="M170" s="228">
        <f t="shared" si="50"/>
        <v>4.028389507815751</v>
      </c>
      <c r="N170" s="228">
        <f t="shared" si="50"/>
        <v>3.9846505678514674</v>
      </c>
      <c r="O170" s="228">
        <f t="shared" si="50"/>
        <v>3.9567777358990295</v>
      </c>
      <c r="P170" s="228">
        <f t="shared" si="50"/>
        <v>3.9584802982968861</v>
      </c>
      <c r="Q170" s="228">
        <f t="shared" si="50"/>
        <v>3.9363112551733872</v>
      </c>
      <c r="R170" s="228">
        <f t="shared" si="50"/>
        <v>3.9164647698376145</v>
      </c>
      <c r="S170" s="228">
        <f t="shared" si="50"/>
        <v>3.8646036256250542</v>
      </c>
      <c r="T170" s="228">
        <f t="shared" si="50"/>
        <v>3.8696447211590428</v>
      </c>
      <c r="U170" s="228">
        <f t="shared" si="50"/>
        <v>3.8712743700175896</v>
      </c>
      <c r="V170" s="228">
        <f t="shared" si="50"/>
        <v>3.8847222154183791</v>
      </c>
      <c r="W170" s="228">
        <f t="shared" si="50"/>
        <v>3.893053768846698</v>
      </c>
      <c r="X170" s="228">
        <f t="shared" si="50"/>
        <v>3.8792093613977978</v>
      </c>
      <c r="Y170" s="228">
        <f t="shared" si="50"/>
        <v>3.8808700246214576</v>
      </c>
      <c r="Z170" s="228">
        <f t="shared" si="50"/>
        <v>3.8784160294030472</v>
      </c>
      <c r="AA170" s="228">
        <f t="shared" si="50"/>
        <v>3.8745853344556123</v>
      </c>
      <c r="AB170" s="228">
        <f t="shared" si="50"/>
        <v>3.8784038320006986</v>
      </c>
      <c r="AC170" s="228">
        <f t="shared" si="50"/>
        <v>3.884027758729462</v>
      </c>
      <c r="AD170" s="228">
        <f t="shared" si="34"/>
        <v>3.8896112851429363</v>
      </c>
      <c r="AE170" s="228">
        <f t="shared" si="34"/>
        <v>3.8851476356101533</v>
      </c>
      <c r="AF170" s="158">
        <v>16077</v>
      </c>
    </row>
    <row r="171" spans="1:32" s="169" customFormat="1" ht="18" customHeight="1">
      <c r="A171" s="149">
        <v>16</v>
      </c>
      <c r="B171" s="233" t="s">
        <v>458</v>
      </c>
      <c r="C171" s="268">
        <f t="shared" ref="C171:P171" si="51">SUM(C148:C170)</f>
        <v>99.999999999999986</v>
      </c>
      <c r="D171" s="268">
        <f t="shared" si="51"/>
        <v>100</v>
      </c>
      <c r="E171" s="268">
        <f t="shared" si="51"/>
        <v>99.999999999999972</v>
      </c>
      <c r="F171" s="268">
        <f t="shared" si="51"/>
        <v>100</v>
      </c>
      <c r="G171" s="268">
        <f t="shared" si="51"/>
        <v>100.00000000000003</v>
      </c>
      <c r="H171" s="268">
        <f t="shared" si="51"/>
        <v>100</v>
      </c>
      <c r="I171" s="268">
        <f t="shared" si="51"/>
        <v>100</v>
      </c>
      <c r="J171" s="268">
        <f t="shared" si="51"/>
        <v>100</v>
      </c>
      <c r="K171" s="268">
        <f t="shared" si="51"/>
        <v>99.999999999999986</v>
      </c>
      <c r="L171" s="268">
        <f t="shared" si="51"/>
        <v>100</v>
      </c>
      <c r="M171" s="268">
        <f t="shared" si="51"/>
        <v>100</v>
      </c>
      <c r="N171" s="268">
        <f t="shared" si="51"/>
        <v>100.00000000000003</v>
      </c>
      <c r="O171" s="268">
        <f t="shared" si="51"/>
        <v>100.00000000000001</v>
      </c>
      <c r="P171" s="268">
        <f t="shared" si="51"/>
        <v>100</v>
      </c>
      <c r="Q171" s="268">
        <f>SUM(Q148:Q170)</f>
        <v>100</v>
      </c>
      <c r="R171" s="268">
        <f t="shared" ref="R171:W171" si="52">SUM(R148:R170)</f>
        <v>100.00000000000001</v>
      </c>
      <c r="S171" s="268">
        <f t="shared" si="52"/>
        <v>100</v>
      </c>
      <c r="T171" s="268">
        <f t="shared" si="52"/>
        <v>100</v>
      </c>
      <c r="U171" s="268">
        <f t="shared" si="52"/>
        <v>100.00000000000001</v>
      </c>
      <c r="V171" s="268">
        <f t="shared" si="52"/>
        <v>99.999999999999986</v>
      </c>
      <c r="W171" s="268">
        <f t="shared" si="52"/>
        <v>100</v>
      </c>
      <c r="X171" s="268">
        <f t="shared" ref="X171:AE171" si="53">SUM(X148:X170)</f>
        <v>100</v>
      </c>
      <c r="Y171" s="268">
        <f t="shared" si="53"/>
        <v>100.00000000000001</v>
      </c>
      <c r="Z171" s="268">
        <f t="shared" si="53"/>
        <v>99.999999999999986</v>
      </c>
      <c r="AA171" s="268">
        <f t="shared" si="53"/>
        <v>100</v>
      </c>
      <c r="AB171" s="268">
        <f t="shared" si="53"/>
        <v>100</v>
      </c>
      <c r="AC171" s="268">
        <f t="shared" si="53"/>
        <v>100</v>
      </c>
      <c r="AD171" s="268">
        <f t="shared" si="53"/>
        <v>99.999999999999986</v>
      </c>
      <c r="AE171" s="268">
        <f t="shared" si="53"/>
        <v>100.00000000000001</v>
      </c>
      <c r="AF171" s="153">
        <v>16</v>
      </c>
    </row>
    <row r="172" spans="1:32" s="147" customFormat="1" ht="7.5" customHeight="1">
      <c r="A172" s="198"/>
      <c r="B172" s="196"/>
      <c r="AF172" s="198"/>
    </row>
    <row r="173" spans="1:32" s="193" customFormat="1" ht="12.75" customHeight="1">
      <c r="A173" s="227" t="s">
        <v>428</v>
      </c>
      <c r="B173" s="171"/>
      <c r="C173" s="200"/>
      <c r="D173" s="200"/>
      <c r="E173" s="200"/>
      <c r="F173" s="200"/>
      <c r="G173" s="200"/>
      <c r="H173" s="200"/>
      <c r="I173" s="200"/>
      <c r="J173" s="200"/>
      <c r="K173" s="200"/>
      <c r="L173" s="200"/>
      <c r="M173" s="200"/>
      <c r="N173" s="200"/>
      <c r="O173" s="200"/>
      <c r="P173" s="200"/>
      <c r="Q173" s="200"/>
      <c r="R173" s="200"/>
      <c r="S173" s="200"/>
      <c r="T173" s="200"/>
      <c r="U173" s="200"/>
      <c r="V173" s="200"/>
      <c r="W173" s="173"/>
    </row>
    <row r="174" spans="1:32">
      <c r="H174" s="145"/>
      <c r="M174" s="145"/>
      <c r="R174" s="145"/>
    </row>
  </sheetData>
  <mergeCells count="22">
    <mergeCell ref="A63:U63"/>
    <mergeCell ref="V63:AF63"/>
    <mergeCell ref="A89:U89"/>
    <mergeCell ref="V89:AF89"/>
    <mergeCell ref="A120:U120"/>
    <mergeCell ref="V120:AF120"/>
    <mergeCell ref="A121:U121"/>
    <mergeCell ref="V121:AF121"/>
    <mergeCell ref="A147:U147"/>
    <mergeCell ref="V147:AF147"/>
    <mergeCell ref="A116:U116"/>
    <mergeCell ref="V116:AF116"/>
    <mergeCell ref="A58:U58"/>
    <mergeCell ref="V58:AF58"/>
    <mergeCell ref="A62:U62"/>
    <mergeCell ref="V62:AF62"/>
    <mergeCell ref="A1:U1"/>
    <mergeCell ref="V1:AF1"/>
    <mergeCell ref="A5:U5"/>
    <mergeCell ref="V5:AF5"/>
    <mergeCell ref="A31:U31"/>
    <mergeCell ref="V31:AF31"/>
  </mergeCells>
  <pageMargins left="0.59055118110236227" right="0.59055118110236227" top="0.59055118110236227" bottom="0.19685039370078741" header="0.31496062992125984" footer="0.27559055118110237"/>
  <pageSetup paperSize="9" firstPageNumber="24" pageOrder="overThenDown" orientation="portrait" useFirstPageNumber="1" r:id="rId1"/>
  <headerFooter scaleWithDoc="0"/>
  <rowBreaks count="2" manualBreakCount="2">
    <brk id="57" max="34" man="1"/>
    <brk id="11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17</vt:i4>
      </vt:variant>
      <vt:variant>
        <vt:lpstr>Diagramme</vt:lpstr>
      </vt:variant>
      <vt:variant>
        <vt:i4>8</vt:i4>
      </vt:variant>
      <vt:variant>
        <vt:lpstr>Benannte Bereiche</vt:lpstr>
      </vt:variant>
      <vt:variant>
        <vt:i4>3</vt:i4>
      </vt:variant>
    </vt:vector>
  </HeadingPairs>
  <TitlesOfParts>
    <vt:vector size="28" baseType="lpstr">
      <vt:lpstr>Impressum</vt:lpstr>
      <vt:lpstr>Zeichenerklärung</vt:lpstr>
      <vt:lpstr>Inhaltsverzeichnis</vt:lpstr>
      <vt:lpstr>Vorbemerkungen</vt:lpstr>
      <vt:lpstr>Meldeverfahren</vt:lpstr>
      <vt:lpstr>Abkürzungen</vt:lpstr>
      <vt:lpstr>Tabelle1</vt:lpstr>
      <vt:lpstr>Tab1</vt:lpstr>
      <vt:lpstr>Tab2</vt:lpstr>
      <vt:lpstr>Tab3</vt:lpstr>
      <vt:lpstr>Tab4</vt:lpstr>
      <vt:lpstr>Tab5</vt:lpstr>
      <vt:lpstr>Tab6</vt:lpstr>
      <vt:lpstr>Tab7</vt:lpstr>
      <vt:lpstr>Tab8</vt:lpstr>
      <vt:lpstr>Tab9</vt:lpstr>
      <vt:lpstr>Tab10</vt:lpstr>
      <vt:lpstr>Grafik 1a</vt:lpstr>
      <vt:lpstr>Grafik 1b</vt:lpstr>
      <vt:lpstr>Grafik 2a</vt:lpstr>
      <vt:lpstr>Grafik 2b</vt:lpstr>
      <vt:lpstr>Grafik 3</vt:lpstr>
      <vt:lpstr>Grafik 4</vt:lpstr>
      <vt:lpstr>Grafik 5</vt:lpstr>
      <vt:lpstr>Grafik 6 und 7</vt:lpstr>
      <vt:lpstr>Abkürzungen!Druckbereich</vt:lpstr>
      <vt:lpstr>'Tab6'!Druckbereich</vt:lpstr>
      <vt:lpstr>'Tab7'!Druckbereich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2018-08-21T07:43:01Z</dcterms:created>
  <dcterms:modified xsi:type="dcterms:W3CDTF">2022-12-28T10:58:30Z</dcterms:modified>
</cp:coreProperties>
</file>